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et\Desktop\"/>
    </mc:Choice>
  </mc:AlternateContent>
  <xr:revisionPtr revIDLastSave="0" documentId="8_{ADFE4049-44FE-4FC4-84F4-A86721F3EEE1}" xr6:coauthVersionLast="47" xr6:coauthVersionMax="47" xr10:uidLastSave="{00000000-0000-0000-0000-000000000000}"/>
  <bookViews>
    <workbookView xWindow="-105" yWindow="2985" windowWidth="38700" windowHeight="15345" xr2:uid="{E7F379A9-3A63-4A7A-A1E9-6E6C20F9F982}"/>
  </bookViews>
  <sheets>
    <sheet name="Dashboard" sheetId="1" r:id="rId1"/>
    <sheet name="Progress Tracker" sheetId="11" r:id="rId2"/>
    <sheet name="Project" sheetId="8" r:id="rId3"/>
    <sheet name="Remediation" sheetId="9" r:id="rId4"/>
    <sheet name="Firewall" sheetId="2" r:id="rId5"/>
    <sheet name="DashData" sheetId="10" r:id="rId6"/>
    <sheet name="Network Devices" sheetId="3" r:id="rId7"/>
    <sheet name="Servers" sheetId="7" r:id="rId8"/>
    <sheet name="PC Devices" sheetId="4" r:id="rId9"/>
    <sheet name="Mobile Devices" sheetId="5" r:id="rId10"/>
    <sheet name="Cloud Services" sheetId="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0" l="1"/>
  <c r="B17" i="10"/>
  <c r="B15" i="10"/>
  <c r="C10" i="11"/>
  <c r="D10" i="11"/>
  <c r="E10" i="11"/>
  <c r="F10" i="11"/>
  <c r="G10" i="11"/>
  <c r="H10" i="11"/>
  <c r="B10" i="11"/>
  <c r="F9" i="11"/>
  <c r="G9" i="11"/>
  <c r="H9" i="11"/>
  <c r="B9" i="11"/>
  <c r="C9" i="11"/>
  <c r="D9" i="11"/>
  <c r="E9" i="11"/>
  <c r="C16" i="1"/>
  <c r="D16" i="1" s="1"/>
  <c r="C15" i="1"/>
  <c r="D15" i="1" s="1"/>
  <c r="C14" i="1"/>
  <c r="B13" i="1"/>
  <c r="D13" i="1" s="1"/>
  <c r="B12" i="10"/>
  <c r="B2" i="10"/>
  <c r="B4" i="10"/>
  <c r="B8" i="10"/>
  <c r="B10" i="10"/>
  <c r="B11" i="10"/>
  <c r="I3" i="6"/>
  <c r="I2" i="6"/>
  <c r="B9" i="10"/>
  <c r="O2" i="5"/>
  <c r="B14" i="1"/>
  <c r="B12" i="1"/>
  <c r="B11" i="1"/>
  <c r="B7" i="10"/>
  <c r="B5" i="10"/>
  <c r="B3" i="10"/>
  <c r="B1" i="10"/>
  <c r="C12" i="1"/>
  <c r="C11" i="1"/>
  <c r="P3" i="2"/>
  <c r="P4" i="2"/>
  <c r="P5" i="2"/>
  <c r="P2" i="2"/>
  <c r="Q3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2" i="7"/>
  <c r="B6" i="10" s="1"/>
  <c r="C13" i="1" s="1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2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" i="3"/>
  <c r="D14" i="1"/>
  <c r="D11" i="1" l="1"/>
  <c r="D12" i="1"/>
</calcChain>
</file>

<file path=xl/sharedStrings.xml><?xml version="1.0" encoding="utf-8"?>
<sst xmlns="http://schemas.openxmlformats.org/spreadsheetml/2006/main" count="623" uniqueCount="259">
  <si>
    <t>Device Category</t>
  </si>
  <si>
    <t>Network Device</t>
  </si>
  <si>
    <t>Firewall</t>
  </si>
  <si>
    <t>Server</t>
  </si>
  <si>
    <t>Cloud Service</t>
  </si>
  <si>
    <t>Number of Assets</t>
  </si>
  <si>
    <t>Number of Compliant Assets</t>
  </si>
  <si>
    <t>Percent Compliant</t>
  </si>
  <si>
    <t>Mobile Device</t>
  </si>
  <si>
    <t>PC Devices</t>
  </si>
  <si>
    <t>Device Name</t>
  </si>
  <si>
    <t>OS Version</t>
  </si>
  <si>
    <t>Build</t>
  </si>
  <si>
    <t>Host Based Firewall Enabled</t>
  </si>
  <si>
    <t>Dual Account Config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</si>
  <si>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</si>
  <si>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</si>
  <si>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</si>
  <si>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</si>
  <si>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</si>
  <si>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</si>
  <si>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</si>
  <si>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</si>
  <si>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</si>
  <si>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</si>
  <si>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</si>
  <si>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</si>
  <si>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</si>
  <si>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</si>
  <si>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</si>
  <si>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</si>
  <si>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</si>
  <si>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</si>
  <si>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</si>
  <si>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</si>
  <si>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</si>
  <si>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</si>
  <si>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</si>
  <si>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</si>
  <si>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</si>
  <si>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</si>
  <si>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</si>
  <si>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</si>
  <si>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</si>
  <si>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</si>
  <si>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</si>
  <si>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</si>
  <si>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</si>
  <si>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</si>
  <si>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</si>
  <si>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</si>
  <si>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</si>
  <si>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</si>
  <si>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</si>
  <si>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</si>
  <si>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</si>
  <si>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</si>
  <si>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</si>
  <si>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</si>
  <si>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</si>
  <si>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</si>
  <si>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Windows 11</t>
  </si>
  <si>
    <t>Account Lockout Policy</t>
  </si>
  <si>
    <t>Account Password Polcy</t>
  </si>
  <si>
    <t>Approved Software</t>
  </si>
  <si>
    <t>Antimalware</t>
  </si>
  <si>
    <t>OS Compliant &amp; Suported by Vendor</t>
  </si>
  <si>
    <t>Yes</t>
  </si>
  <si>
    <t>Version 10.0.22000.708</t>
  </si>
  <si>
    <t>Meets Standard</t>
  </si>
  <si>
    <t>Compliant</t>
  </si>
  <si>
    <t>Patched within 14 Days</t>
  </si>
  <si>
    <t>Location</t>
  </si>
  <si>
    <t>Owner</t>
  </si>
  <si>
    <t>Notes</t>
  </si>
  <si>
    <t>Warranty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</si>
  <si>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</si>
  <si>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</si>
  <si>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</si>
  <si>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</si>
  <si>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</si>
  <si>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</si>
  <si>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</si>
  <si>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</si>
  <si>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</si>
  <si>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</si>
  <si>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</si>
  <si>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</si>
  <si>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</si>
  <si>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</si>
  <si>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</si>
  <si>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</si>
  <si>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</si>
  <si>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</si>
  <si>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</si>
  <si>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</si>
  <si>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</si>
  <si>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</si>
  <si>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</si>
  <si>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</si>
  <si>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</si>
  <si>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</si>
  <si>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</si>
  <si>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</si>
  <si>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</si>
  <si>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</si>
  <si>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</si>
  <si>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</si>
  <si>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</si>
  <si>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</si>
  <si>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</si>
  <si>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</si>
  <si>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</si>
  <si>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</si>
  <si>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</si>
  <si>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</si>
  <si>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</si>
  <si>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</si>
  <si>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</si>
  <si>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</si>
  <si>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</si>
  <si>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</si>
  <si>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Windows Server 2022</t>
  </si>
  <si>
    <t>Version 10.0.14393</t>
  </si>
  <si>
    <t>Role</t>
  </si>
  <si>
    <t>PFSense</t>
  </si>
  <si>
    <t>FW1</t>
  </si>
  <si>
    <t>2.6.0</t>
  </si>
  <si>
    <t>HQ</t>
  </si>
  <si>
    <t>IT</t>
  </si>
  <si>
    <t>N/A</t>
  </si>
  <si>
    <t>In Support</t>
  </si>
  <si>
    <t>Blocks Unused Services</t>
  </si>
  <si>
    <t>Default Password Changed</t>
  </si>
  <si>
    <t>Documented Config/Business Case</t>
  </si>
  <si>
    <t>Rule Review Proces</t>
  </si>
  <si>
    <t>Admin interface protected</t>
  </si>
  <si>
    <t>FW2</t>
  </si>
  <si>
    <t>FW3</t>
  </si>
  <si>
    <t>FW4</t>
  </si>
  <si>
    <t>SWITCH1</t>
  </si>
  <si>
    <t>SWITCH2</t>
  </si>
  <si>
    <t>SWITCH3</t>
  </si>
  <si>
    <t>SWITCH4</t>
  </si>
  <si>
    <t>SWITCH5</t>
  </si>
  <si>
    <t>SWITCH6</t>
  </si>
  <si>
    <t>SWITCH7</t>
  </si>
  <si>
    <t>SWITCH8</t>
  </si>
  <si>
    <t>SWITCH9</t>
  </si>
  <si>
    <t>SWITCH10</t>
  </si>
  <si>
    <t>SWITCH11</t>
  </si>
  <si>
    <t>SWITCH12</t>
  </si>
  <si>
    <t>SWITCH13</t>
  </si>
  <si>
    <t>SWITCH14</t>
  </si>
  <si>
    <t>SWITCH15</t>
  </si>
  <si>
    <t>SWITCH16</t>
  </si>
  <si>
    <t>SWITCH17</t>
  </si>
  <si>
    <t>SWITCH18</t>
  </si>
  <si>
    <t>SWITCH19</t>
  </si>
  <si>
    <t>SWITCH20</t>
  </si>
  <si>
    <t>GSM4328PA</t>
  </si>
  <si>
    <t>Device Type</t>
  </si>
  <si>
    <t>Netgear M4300-28G PoE+</t>
  </si>
  <si>
    <t>Firmware</t>
  </si>
  <si>
    <t>Model</t>
  </si>
  <si>
    <t>12.0.17.7</t>
  </si>
  <si>
    <t>12.0.17.8</t>
  </si>
  <si>
    <t>12.0.17.9</t>
  </si>
  <si>
    <t>12.0.17.10</t>
  </si>
  <si>
    <t>12.0.17.11</t>
  </si>
  <si>
    <t>12.0.17.12</t>
  </si>
  <si>
    <t>12.0.17.13</t>
  </si>
  <si>
    <t>12.0.17.14</t>
  </si>
  <si>
    <t>12.0.17.15</t>
  </si>
  <si>
    <t>12.0.17.16</t>
  </si>
  <si>
    <t>12.0.17.17</t>
  </si>
  <si>
    <t>12.0.17.18</t>
  </si>
  <si>
    <t>12.0.17.19</t>
  </si>
  <si>
    <t>12.0.17.20</t>
  </si>
  <si>
    <t>12.0.17.21</t>
  </si>
  <si>
    <t>12.0.17.22</t>
  </si>
  <si>
    <t>12.0.17.23</t>
  </si>
  <si>
    <t>12.0.17.24</t>
  </si>
  <si>
    <t>12.0.17.25</t>
  </si>
  <si>
    <t>12.0.17.26</t>
  </si>
  <si>
    <t>Firmware Up to Date</t>
  </si>
  <si>
    <t>Secure Configuration</t>
  </si>
  <si>
    <t>Start Date</t>
  </si>
  <si>
    <t>End Date</t>
  </si>
  <si>
    <t>Task Owner</t>
  </si>
  <si>
    <t>Status</t>
  </si>
  <si>
    <t>Not Started</t>
  </si>
  <si>
    <t>Task ID</t>
  </si>
  <si>
    <t>Task Name</t>
  </si>
  <si>
    <t>Estiamted Effort (days)</t>
  </si>
  <si>
    <t>Project Kick Off</t>
  </si>
  <si>
    <t>Planning</t>
  </si>
  <si>
    <t>Environment Asset Discovery</t>
  </si>
  <si>
    <t>Configuraiton Audits</t>
  </si>
  <si>
    <t>Process Audits</t>
  </si>
  <si>
    <t>Remediation</t>
  </si>
  <si>
    <t>Report &amp; Review</t>
  </si>
  <si>
    <t>Description</t>
  </si>
  <si>
    <t xml:space="preserve"> </t>
  </si>
  <si>
    <t>Opened Date</t>
  </si>
  <si>
    <t>Close Date</t>
  </si>
  <si>
    <t>Estiamted Effort to Resolve</t>
  </si>
  <si>
    <t>Issue for Remediation</t>
  </si>
  <si>
    <t>Task Members</t>
  </si>
  <si>
    <t>Project Team</t>
  </si>
  <si>
    <t>Firewall Count</t>
  </si>
  <si>
    <t>Firewall Compliant</t>
  </si>
  <si>
    <t>Network Device Count</t>
  </si>
  <si>
    <t>Network Device Compliant</t>
  </si>
  <si>
    <t>Servers Count</t>
  </si>
  <si>
    <t>Servers Compliant</t>
  </si>
  <si>
    <t>PC Devices Compliant</t>
  </si>
  <si>
    <t>PC Devices Count</t>
  </si>
  <si>
    <t>Mobile Devices Count</t>
  </si>
  <si>
    <t>Mobile Devices Compliant</t>
  </si>
  <si>
    <t>Cloud Services Count</t>
  </si>
  <si>
    <t>Cloud Services Compliant</t>
  </si>
  <si>
    <t>Approved Software Only</t>
  </si>
  <si>
    <t>Device Unlock Feature in use (e.g. PIN or BIOMETRICS)</t>
  </si>
  <si>
    <t>Not Jail Broken</t>
  </si>
  <si>
    <t>Remote Wipe Possible</t>
  </si>
  <si>
    <t>M1</t>
  </si>
  <si>
    <t>IOS</t>
  </si>
  <si>
    <t>Service Name</t>
  </si>
  <si>
    <t>Provider</t>
  </si>
  <si>
    <t>Azure</t>
  </si>
  <si>
    <t>Office 365</t>
  </si>
  <si>
    <t>Microsoft</t>
  </si>
  <si>
    <t>AutoLock</t>
  </si>
  <si>
    <t>Password Polcy Meets Standards</t>
  </si>
  <si>
    <t>Multifactor Authentication for All Users</t>
  </si>
  <si>
    <t>Account Lockouts Enabled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</si>
  <si>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</si>
  <si>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</si>
  <si>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</si>
  <si>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</si>
  <si>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</si>
  <si>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</si>
  <si>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</si>
  <si>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</si>
  <si>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</si>
  <si>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</si>
  <si>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</si>
  <si>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</si>
  <si>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 COMPLIANT</t>
  </si>
  <si>
    <t>SUM</t>
  </si>
  <si>
    <t>Total Percent</t>
  </si>
  <si>
    <t>Count of Issues</t>
  </si>
  <si>
    <t>Issues In Progress</t>
  </si>
  <si>
    <t>Issues Complete</t>
  </si>
  <si>
    <t>Issue 1</t>
  </si>
  <si>
    <t>Issue 2</t>
  </si>
  <si>
    <t>In Progress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</si>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</sst>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9" fontId="0" fillId="0" borderId="1" xfId="1" applyFont="1" applyBorder="1"/>
    <xf numFmtId="0" fontId="0" fillId="3" borderId="0" xfId="0" applyFill="1"/>
    <xf numFmtId="0" fontId="0" fillId="3" borderId="1" xfId="0" applyFill="1" applyBorder="1"/>
    <xf numFmtId="9" fontId="0" fillId="3" borderId="1" xfId="1" applyFont="1" applyFill="1" applyBorder="1"/>
    <xf numFmtId="0" fontId="3" fillId="3" borderId="1" xfId="0" applyFont="1" applyFill="1" applyBorder="1"/>
    <xf numFmtId="0" fontId="2" fillId="4" borderId="1" xfId="0" applyFont="1" applyFill="1" applyBorder="1"/>
    <xf numFmtId="0" fontId="6" fillId="4" borderId="0" xfId="0" applyFont="1" applyFill="1"/>
    <xf numFmtId="0" fontId="7" fillId="3" borderId="1" xfId="0" applyFont="1" applyFill="1" applyBorder="1"/>
    <xf numFmtId="0" fontId="8" fillId="5" borderId="1" xfId="0" applyFont="1" applyFill="1" applyBorder="1"/>
    <xf numFmtId="0" fontId="3" fillId="3" borderId="0" xfId="0" applyFont="1" applyFill="1"/>
    <xf numFmtId="0" fontId="4" fillId="2" borderId="1" xfId="0" applyFont="1" applyFill="1" applyBorder="1" applyAlignment="1">
      <alignment horizontal="center"/>
    </xf>
    <xf numFmtId="0" fontId="0" fillId="0" borderId="1" xfId="1" applyNumberFormat="1" applyFont="1" applyBorder="1"/>
  </cellXfs>
  <cellStyles count="2">
    <cellStyle name="Normal" xfId="0" builtinId="0"/>
    <cellStyle name="Per cent" xfId="1" builtinId="5"/>
  </cellStyles>
  <dxfs count="2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Dashboard!$B$10</c:f>
              <c:strCache>
                <c:ptCount val="1"/>
                <c:pt idx="0">
                  <c:v>Number of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Dashboard!$A$11:$A$16</c:f>
              <c:strCache>
                <c:ptCount val="6"/>
                <c:pt idx="0">
                  <c:v>Firewall</c:v>
                </c:pt>
                <c:pt idx="1">
                  <c:v>Network Device</c:v>
                </c:pt>
                <c:pt idx="2">
                  <c:v>Server</c:v>
                </c:pt>
                <c:pt idx="3">
                  <c:v>PC Devices</c:v>
                </c:pt>
                <c:pt idx="4">
                  <c:v>Mobile Device</c:v>
                </c:pt>
                <c:pt idx="5">
                  <c:v>Cloud Service</c:v>
                </c:pt>
              </c:strCache>
            </c:strRef>
          </c:cat>
          <c:val>
            <c:numRef>
              <c:f>Dashboard!$B$11:$B$16</c:f>
              <c:numCache>
                <c:formatCode>General</c:formatCode>
                <c:ptCount val="6"/>
                <c:pt idx="0">
                  <c:v>4</c:v>
                </c:pt>
                <c:pt idx="1">
                  <c:v>20</c:v>
                </c:pt>
                <c:pt idx="2">
                  <c:v>46</c:v>
                </c:pt>
                <c:pt idx="3">
                  <c:v>46</c:v>
                </c:pt>
                <c:pt idx="4">
                  <c:v>100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0-4271-8C49-18581A94A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5751656"/>
        <c:axId val="1325751984"/>
      </c:barChart>
      <c:catAx>
        <c:axId val="132575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751984"/>
        <c:crosses val="autoZero"/>
        <c:auto val="1"/>
        <c:lblAlgn val="ctr"/>
        <c:lblOffset val="100"/>
        <c:noMultiLvlLbl val="0"/>
      </c:catAx>
      <c:valAx>
        <c:axId val="132575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751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Dashboard!$D$10</c:f>
              <c:strCache>
                <c:ptCount val="1"/>
                <c:pt idx="0">
                  <c:v>Percent Compliant</c:v>
                </c:pt>
              </c:strCache>
            </c:strRef>
          </c:tx>
          <c:spPr>
            <a:solidFill>
              <a:schemeClr val="bg2">
                <a:lumMod val="10000"/>
              </a:schemeClr>
            </a:solidFill>
            <a:ln>
              <a:noFill/>
            </a:ln>
            <a:effectLst/>
          </c:spPr>
          <c:invertIfNegative val="0"/>
          <c:cat>
            <c:strRef>
              <c:f>Dashboard!$A$11:$A$16</c:f>
              <c:strCache>
                <c:ptCount val="6"/>
                <c:pt idx="0">
                  <c:v>Firewall</c:v>
                </c:pt>
                <c:pt idx="1">
                  <c:v>Network Device</c:v>
                </c:pt>
                <c:pt idx="2">
                  <c:v>Server</c:v>
                </c:pt>
                <c:pt idx="3">
                  <c:v>PC Devices</c:v>
                </c:pt>
                <c:pt idx="4">
                  <c:v>Mobile Device</c:v>
                </c:pt>
                <c:pt idx="5">
                  <c:v>Cloud Service</c:v>
                </c:pt>
              </c:strCache>
            </c:strRef>
          </c:cat>
          <c:val>
            <c:numRef>
              <c:f>Dashboard!$D$11:$D$16</c:f>
              <c:numCache>
                <c:formatCode>0%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0.10869565217391304</c:v>
                </c:pt>
                <c:pt idx="3">
                  <c:v>0.21739130434782608</c:v>
                </c:pt>
                <c:pt idx="4">
                  <c:v>0.01</c:v>
                </c:pt>
                <c:pt idx="5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7-4533-8780-57EF0131B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806656"/>
        <c:axId val="1048810264"/>
      </c:barChart>
      <c:catAx>
        <c:axId val="104880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810264"/>
        <c:crosses val="autoZero"/>
        <c:auto val="1"/>
        <c:lblAlgn val="ctr"/>
        <c:lblOffset val="100"/>
        <c:noMultiLvlLbl val="0"/>
      </c:catAx>
      <c:valAx>
        <c:axId val="1048810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80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Assets and Compliance</a:t>
            </a:r>
            <a:r>
              <a:rPr lang="en-GB" baseline="0"/>
              <a:t>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Dashboard!$B$10</c:f>
              <c:strCache>
                <c:ptCount val="1"/>
                <c:pt idx="0">
                  <c:v>Number of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Dashboard!$A$11:$A$16</c:f>
              <c:strCache>
                <c:ptCount val="6"/>
                <c:pt idx="0">
                  <c:v>Firewall</c:v>
                </c:pt>
                <c:pt idx="1">
                  <c:v>Network Device</c:v>
                </c:pt>
                <c:pt idx="2">
                  <c:v>Server</c:v>
                </c:pt>
                <c:pt idx="3">
                  <c:v>PC Devices</c:v>
                </c:pt>
                <c:pt idx="4">
                  <c:v>Mobile Device</c:v>
                </c:pt>
                <c:pt idx="5">
                  <c:v>Cloud Service</c:v>
                </c:pt>
              </c:strCache>
            </c:strRef>
          </c:cat>
          <c:val>
            <c:numRef>
              <c:f>Dashboard!$B$11:$B$16</c:f>
              <c:numCache>
                <c:formatCode>General</c:formatCode>
                <c:ptCount val="6"/>
                <c:pt idx="0">
                  <c:v>4</c:v>
                </c:pt>
                <c:pt idx="1">
                  <c:v>20</c:v>
                </c:pt>
                <c:pt idx="2">
                  <c:v>46</c:v>
                </c:pt>
                <c:pt idx="3">
                  <c:v>46</c:v>
                </c:pt>
                <c:pt idx="4">
                  <c:v>100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1-4A43-B42F-418C7295E784}"/>
            </c:ext>
          </c:extLst>
        </c:ser>
        <c:ser>
          <c:idx val="1"/>
          <c:order val="1"/>
          <c:tx>
            <c:strRef>
              <c:f>Dashboard!$C$10</c:f>
              <c:strCache>
                <c:ptCount val="1"/>
                <c:pt idx="0">
                  <c:v>Number of Compliant Assets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Dashboard!$A$11:$A$16</c:f>
              <c:strCache>
                <c:ptCount val="6"/>
                <c:pt idx="0">
                  <c:v>Firewall</c:v>
                </c:pt>
                <c:pt idx="1">
                  <c:v>Network Device</c:v>
                </c:pt>
                <c:pt idx="2">
                  <c:v>Server</c:v>
                </c:pt>
                <c:pt idx="3">
                  <c:v>PC Devices</c:v>
                </c:pt>
                <c:pt idx="4">
                  <c:v>Mobile Device</c:v>
                </c:pt>
                <c:pt idx="5">
                  <c:v>Cloud Service</c:v>
                </c:pt>
              </c:strCache>
            </c:strRef>
          </c:cat>
          <c:val>
            <c:numRef>
              <c:f>Dashboard!$C$11:$C$16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5</c:v>
                </c:pt>
                <c:pt idx="3">
                  <c:v>10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1-4A43-B42F-418C7295E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46311760"/>
        <c:axId val="1246317008"/>
      </c:barChart>
      <c:catAx>
        <c:axId val="1246311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317008"/>
        <c:crosses val="autoZero"/>
        <c:auto val="1"/>
        <c:lblAlgn val="ctr"/>
        <c:lblOffset val="100"/>
        <c:noMultiLvlLbl val="0"/>
      </c:catAx>
      <c:valAx>
        <c:axId val="124631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31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Issues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A1-461B-B257-66A1BAB9AF82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A1-461B-B257-66A1BAB9AF82}"/>
              </c:ext>
            </c:extLst>
          </c:dPt>
          <c:cat>
            <c:strRef>
              <c:f>DashData!$A$16:$A$17</c:f>
              <c:strCache>
                <c:ptCount val="2"/>
                <c:pt idx="0">
                  <c:v>Issues In Progress</c:v>
                </c:pt>
                <c:pt idx="1">
                  <c:v>Issues Complete</c:v>
                </c:pt>
              </c:strCache>
            </c:strRef>
          </c:cat>
          <c:val>
            <c:numRef>
              <c:f>DashData!$B$16:$B$17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A1-461B-B257-66A1BAB9A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Cyber Essential Progress Tracker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'Progress Tracker'!$A$3</c:f>
              <c:strCache>
                <c:ptCount val="1"/>
                <c:pt idx="0">
                  <c:v>Firewall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'Progress Tracker'!$B$2:$M$2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'Progress Tracker'!$B$3:$M$3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2-4CF0-AD5A-604C3B60EA84}"/>
            </c:ext>
          </c:extLst>
        </c:ser>
        <c:ser>
          <c:idx val="1"/>
          <c:order val="1"/>
          <c:tx>
            <c:strRef>
              <c:f>'Progress Tracker'!$A$4</c:f>
              <c:strCache>
                <c:ptCount val="1"/>
                <c:pt idx="0">
                  <c:v>Network Device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'Progress Tracker'!$B$2:$M$2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'Progress Tracker'!$B$4:$M$4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2-4CF0-AD5A-604C3B60EA84}"/>
            </c:ext>
          </c:extLst>
        </c:ser>
        <c:ser>
          <c:idx val="2"/>
          <c:order val="2"/>
          <c:tx>
            <c:strRef>
              <c:f>'Progress Tracker'!$A$5</c:f>
              <c:strCache>
                <c:ptCount val="1"/>
                <c:pt idx="0">
                  <c:v>Server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'Progress Tracker'!$B$2:$M$2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'Progress Tracker'!$B$5:$M$5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0.10869565217391304</c:v>
                </c:pt>
                <c:pt idx="3">
                  <c:v>0.10869565217391304</c:v>
                </c:pt>
                <c:pt idx="4">
                  <c:v>0.10869565217391304</c:v>
                </c:pt>
                <c:pt idx="5">
                  <c:v>0.10869565217391304</c:v>
                </c:pt>
                <c:pt idx="6">
                  <c:v>0.10869565217391304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12-4CF0-AD5A-604C3B60EA84}"/>
            </c:ext>
          </c:extLst>
        </c:ser>
        <c:ser>
          <c:idx val="3"/>
          <c:order val="3"/>
          <c:tx>
            <c:strRef>
              <c:f>'Progress Tracker'!$A$6</c:f>
              <c:strCache>
                <c:ptCount val="1"/>
                <c:pt idx="0">
                  <c:v>PC Devices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'Progress Tracker'!$B$2:$M$2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'Progress Tracker'!$B$6:$M$6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0.21739130434782608</c:v>
                </c:pt>
                <c:pt idx="3">
                  <c:v>0.21739130434782608</c:v>
                </c:pt>
                <c:pt idx="4">
                  <c:v>0.21739130434782608</c:v>
                </c:pt>
                <c:pt idx="5">
                  <c:v>0.21739130434782608</c:v>
                </c:pt>
                <c:pt idx="6">
                  <c:v>0.21739130434782608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12-4CF0-AD5A-604C3B60EA84}"/>
            </c:ext>
          </c:extLst>
        </c:ser>
        <c:ser>
          <c:idx val="4"/>
          <c:order val="4"/>
          <c:tx>
            <c:strRef>
              <c:f>'Progress Tracker'!$A$7</c:f>
              <c:strCache>
                <c:ptCount val="1"/>
                <c:pt idx="0">
                  <c:v>Mobile Device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'Progress Tracker'!$B$2:$M$2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'Progress Tracker'!$B$7:$M$7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12-4CF0-AD5A-604C3B60EA84}"/>
            </c:ext>
          </c:extLst>
        </c:ser>
        <c:ser>
          <c:idx val="5"/>
          <c:order val="5"/>
          <c:tx>
            <c:strRef>
              <c:f>'Progress Tracker'!$A$8</c:f>
              <c:strCache>
                <c:ptCount val="1"/>
                <c:pt idx="0">
                  <c:v>Cloud Service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'Progress Tracker'!$B$2:$M$2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'Progress Tracker'!$B$8:$M$8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12-4CF0-AD5A-604C3B60E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6040496"/>
        <c:axId val="1426041152"/>
      </c:barChart>
      <c:lineChart>
        <c:grouping val="standard"/>
        <c:varyColors val="0"/>
        <c:ser>
          <c:idx val="6"/>
          <c:order val="6"/>
          <c:tx>
            <c:strRef>
              <c:f>'Progress Tracker'!$A$9</c:f>
              <c:strCache>
                <c:ptCount val="1"/>
                <c:pt idx="0">
                  <c:v>SUM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'Progress Tracker'!$B$2:$M$2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'Progress Tracker'!$B$9:$M$9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1.3760869565217393</c:v>
                </c:pt>
                <c:pt idx="3">
                  <c:v>1.3760869565217393</c:v>
                </c:pt>
                <c:pt idx="4">
                  <c:v>1.3760869565217393</c:v>
                </c:pt>
                <c:pt idx="5">
                  <c:v>1.3760869565217393</c:v>
                </c:pt>
                <c:pt idx="6">
                  <c:v>1.3760869565217393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912-4CF0-AD5A-604C3B60E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040496"/>
        <c:axId val="1426041152"/>
      </c:lineChart>
      <c:catAx>
        <c:axId val="142604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041152"/>
        <c:crosses val="autoZero"/>
        <c:auto val="1"/>
        <c:lblAlgn val="ctr"/>
        <c:lblOffset val="100"/>
        <c:noMultiLvlLbl val="0"/>
      </c:catAx>
      <c:valAx>
        <c:axId val="142604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04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'Progress Tracker'!$A$10</c:f>
              <c:strCache>
                <c:ptCount val="1"/>
                <c:pt idx="0">
                  <c:v>Total Percent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'Progress Tracker'!$B$2:$M$2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'Progress Tracker'!$B$10:$M$10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0.22934782608695656</c:v>
                </c:pt>
                <c:pt idx="3">
                  <c:v>0.22934782608695656</c:v>
                </c:pt>
                <c:pt idx="4">
                  <c:v>0.22934782608695656</c:v>
                </c:pt>
                <c:pt idx="5">
                  <c:v>0.22934782608695656</c:v>
                </c:pt>
                <c:pt idx="6">
                  <c:v>0.22934782608695656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9-4A61-81CA-4DD5F9DDE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495320"/>
        <c:axId val="1160491056"/>
      </c:lineChart>
      <c:catAx>
        <c:axId val="1160495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491056"/>
        <c:crosses val="autoZero"/>
        <c:auto val="1"/>
        <c:lblAlgn val="ctr"/>
        <c:lblOffset val="100"/>
        <c:noMultiLvlLbl val="0"/>
      </c:catAx>
      <c:valAx>
        <c:axId val="11604910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495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374333</xdr:colOff>
      <xdr:row>17</xdr:row>
      <xdr:rowOff>27555</xdr:rowOff>
    </xdr:from>
    <xdr:to>
      <xdr:col>3</xdr:col>
      <xdr:colOff>1006235</xdr:colOff>
      <xdr:row>31</xdr:row>
      <xdr:rowOff>103755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66752A-57FA-3A6B-CA78-5195C1F93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1082798</xdr:colOff>
      <xdr:row>17</xdr:row>
      <xdr:rowOff>20889</xdr:rowOff>
    </xdr:from>
    <xdr:to>
      <xdr:col>11</xdr:col>
      <xdr:colOff>201408</xdr:colOff>
      <xdr:row>31</xdr:row>
      <xdr:rowOff>97089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28F414-16D7-70FE-B456-BAD42D9BA3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347869</xdr:colOff>
      <xdr:row>31</xdr:row>
      <xdr:rowOff>169974</xdr:rowOff>
    </xdr:from>
    <xdr:to>
      <xdr:col>3</xdr:col>
      <xdr:colOff>1007043</xdr:colOff>
      <xdr:row>46</xdr:row>
      <xdr:rowOff>55674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92201FB-4141-EC42-8419-DDFAC0CCAF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82827</xdr:colOff>
      <xdr:row>0</xdr:row>
      <xdr:rowOff>157370</xdr:rowOff>
    </xdr:from>
    <xdr:to>
      <xdr:col>2</xdr:col>
      <xdr:colOff>413631</xdr:colOff>
      <xdr:row>6</xdr:row>
      <xdr:rowOff>155533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CCEEC5C-141C-443B-96C7-BD755BB24004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7" y="157370"/>
          <a:ext cx="3511326" cy="1141163"/>
        </a:xfrm>
        <a:prstGeom prst="rect">
          <a:avLst/>
        </a:prstGeom>
        <a:noFill/>
        <a:ln>
          <a:noFill/>
        </a:ln>
        <a:effectLst>
          <a:outerShdw blurRad="50800" dist="38100" dir="13500000" algn="b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2</xdr:col>
      <xdr:colOff>538369</xdr:colOff>
      <xdr:row>1</xdr:row>
      <xdr:rowOff>0</xdr:rowOff>
    </xdr:from>
    <xdr:to>
      <xdr:col>8</xdr:col>
      <xdr:colOff>323022</xdr:colOff>
      <xdr:row>8</xdr:row>
      <xdr:rowOff>8283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B61D09D-833B-B888-07B6-ADEEA1DC4E28}"/>
            </a:ext>
          </a:extLst>
        </xdr:cNvPr>
        <xdr:cNvSpPr txBox="1"/>
      </xdr:nvSpPr>
      <xdr:spPr>
        <a:xfrm>
          <a:off x="3718891" y="190500"/>
          <a:ext cx="5317435" cy="13417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/>
            <a:t>Cyber Essentials Programme Tracker</a:t>
          </a:r>
        </a:p>
        <a:p>
          <a:r>
            <a:rPr lang="en-GB" sz="1100"/>
            <a:t>Copyright</a:t>
          </a:r>
          <a:r>
            <a:rPr lang="en-GB" sz="1100" baseline="0"/>
            <a:t> </a:t>
          </a:r>
          <a:r>
            <a:rPr lang="en-GB" sz="1100"/>
            <a:t>Xservus Limited</a:t>
          </a:r>
        </a:p>
        <a:p>
          <a:r>
            <a:rPr lang="en-GB" sz="1100"/>
            <a:t>Version</a:t>
          </a:r>
          <a:r>
            <a:rPr lang="en-GB" sz="1100" baseline="0"/>
            <a:t> 0.4</a:t>
          </a:r>
        </a:p>
        <a:p>
          <a:r>
            <a:rPr lang="en-GB" sz="1100" baseline="0"/>
            <a:t>Date: 07/06/2022</a:t>
          </a:r>
        </a:p>
        <a:p>
          <a:r>
            <a:rPr lang="en-GB" sz="1100" baseline="0"/>
            <a:t>Author: Daniel Card</a:t>
          </a:r>
          <a:endParaRPr lang="en-GB" sz="1100"/>
        </a:p>
      </xdr:txBody>
    </xdr:sp>
    <xdr:clientData/>
  </xdr:twoCellAnchor>
  <xdr:twoCellAnchor>
    <xdr:from>
      <xdr:col>3</xdr:col>
      <xdr:colOff>1085022</xdr:colOff>
      <xdr:row>32</xdr:row>
      <xdr:rowOff>0</xdr:rowOff>
    </xdr:from>
    <xdr:to>
      <xdr:col>11</xdr:col>
      <xdr:colOff>173936</xdr:colOff>
      <xdr:row>46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7128654-02AB-4CEF-930C-9A448D7BB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72117</xdr:rowOff>
    </xdr:from>
    <xdr:to>
      <xdr:col>9</xdr:col>
      <xdr:colOff>239486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A8CA54-2477-32D2-B616-90366EABF1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347662</xdr:colOff>
      <xdr:row>10</xdr:row>
      <xdr:rowOff>61911</xdr:rowOff>
    </xdr:from>
    <xdr:to>
      <xdr:col>12</xdr:col>
      <xdr:colOff>1074965</xdr:colOff>
      <xdr:row>28</xdr:row>
      <xdr:rowOff>176892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24CDF6-324F-4D0D-0A7D-D9465CBB0A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4994-F472-41BB-8D68-FE8697D92AD1}">
  <dimension ref="A10:D16"/>
  <sheetViews>
    <sheetView tabSelected="1" zoomScale="115" zoomScaleNormal="115" workbookViewId="0">
      <selection activeCell="B8" sqref="B8"/>
    </sheetView>
  </sheetViews>
  <sheetFormatPr defaultRowHeight="15" x14ac:dyDescent="0.25"/>
  <cols>
    <col min="1" max="1" width="29.85546875" style="3" customWidth="1"/>
    <col min="2" max="2" width="17.85546875" style="3" customWidth="1"/>
    <col min="3" max="3" width="28.28515625" style="3" customWidth="1"/>
    <col min="4" max="4" width="17.85546875" style="3" customWidth="1"/>
    <col min="5" max="16384" width="9.140625" style="3"/>
  </cols>
  <sheetData>
    <row r="10" spans="1:4" x14ac:dyDescent="0.25">
      <c r="A10" s="7" t="s">
        <v>0</v>
      </c>
      <c r="B10" s="7" t="s">
        <v>5</v>
      </c>
      <c r="C10" s="7" t="s">
        <v>6</v>
      </c>
      <c r="D10" s="7" t="s">
        <v>7</v>
      </c>
    </row>
    <row r="11" spans="1:4" x14ac:dyDescent="0.25">
      <c r="A11" s="4" t="s">
        <v>2</v>
      </c>
      <c r="B11" s="4">
        <f>DashData!B1</f>
        <v>4</v>
      </c>
      <c r="C11" s="4">
        <f>DashData!B2</f>
        <v>0</v>
      </c>
      <c r="D11" s="5">
        <f>C11/B11</f>
        <v>0</v>
      </c>
    </row>
    <row r="12" spans="1:4" x14ac:dyDescent="0.25">
      <c r="A12" s="4" t="s">
        <v>1</v>
      </c>
      <c r="B12" s="4">
        <f>DashData!B3</f>
        <v>20</v>
      </c>
      <c r="C12" s="4">
        <f>DashData!B4</f>
        <v>20</v>
      </c>
      <c r="D12" s="5">
        <f t="shared" ref="D12:D16" si="0">C12/B12</f>
        <v>1</v>
      </c>
    </row>
    <row r="13" spans="1:4" x14ac:dyDescent="0.25">
      <c r="A13" s="4" t="s">
        <v>3</v>
      </c>
      <c r="B13" s="4">
        <f>DashData!B5</f>
        <v>46</v>
      </c>
      <c r="C13" s="4">
        <f>DashData!B6</f>
        <v>5</v>
      </c>
      <c r="D13" s="5">
        <f>C13/B13</f>
        <v>0.10869565217391304</v>
      </c>
    </row>
    <row r="14" spans="1:4" x14ac:dyDescent="0.25">
      <c r="A14" s="4" t="s">
        <v>9</v>
      </c>
      <c r="B14" s="4">
        <f>DashData!B7</f>
        <v>46</v>
      </c>
      <c r="C14" s="4">
        <f>DashData!B8</f>
        <v>10</v>
      </c>
      <c r="D14" s="5">
        <f t="shared" si="0"/>
        <v>0.21739130434782608</v>
      </c>
    </row>
    <row r="15" spans="1:4" x14ac:dyDescent="0.25">
      <c r="A15" s="4" t="s">
        <v>8</v>
      </c>
      <c r="B15" s="4">
        <v>100</v>
      </c>
      <c r="C15" s="4">
        <f>DashData!B10</f>
        <v>1</v>
      </c>
      <c r="D15" s="5">
        <f t="shared" si="0"/>
        <v>0.01</v>
      </c>
    </row>
    <row r="16" spans="1:4" x14ac:dyDescent="0.25">
      <c r="A16" s="4" t="s">
        <v>4</v>
      </c>
      <c r="B16" s="4">
        <v>50</v>
      </c>
      <c r="C16" s="4">
        <f>DashData!B12</f>
        <v>2</v>
      </c>
      <c r="D16" s="5">
        <f t="shared" si="0"/>
        <v>0.04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E9D79-4A53-454E-82FD-175EFC84F5C7}">
  <dimension ref="A1:O2"/>
  <sheetViews>
    <sheetView zoomScale="85" zoomScaleNormal="85" workbookViewId="0">
      <selection activeCell="J26" sqref="J26"/>
    </sheetView>
  </sheetViews>
  <sheetFormatPr defaultRowHeight="15" x14ac:dyDescent="0.25"/>
  <cols>
    <col min="1" max="1" width="21" customWidth="1"/>
    <col min="2" max="2" width="18.28515625" customWidth="1"/>
    <col min="3" max="3" width="21.42578125" customWidth="1"/>
    <col min="4" max="4" width="10.28515625" customWidth="1"/>
    <col min="8" max="8" width="34" bestFit="1" customWidth="1"/>
    <col min="9" max="9" width="15.7109375" customWidth="1"/>
    <col min="10" max="10" width="34" customWidth="1"/>
    <col min="11" max="11" width="21.7109375" bestFit="1" customWidth="1"/>
    <col min="12" max="12" width="50.140625" bestFit="1" customWidth="1"/>
    <col min="13" max="13" width="23.140625" bestFit="1" customWidth="1"/>
    <col min="14" max="14" width="23.140625" customWidth="1"/>
    <col min="15" max="15" width="29.7109375" customWidth="1"/>
  </cols>
  <sheetData>
    <row r="1" spans="1:15" x14ac:dyDescent="0.25">
      <c r="A1" s="7" t="s">
        <v>10</v>
      </c>
      <c r="B1" s="7" t="s">
        <v>11</v>
      </c>
      <c r="C1" s="7" t="s">
        <v>12</v>
      </c>
      <c r="D1" s="7" t="s">
        <v>72</v>
      </c>
      <c r="E1" s="7" t="s">
        <v>73</v>
      </c>
      <c r="F1" s="7" t="s">
        <v>75</v>
      </c>
      <c r="G1" s="7" t="s">
        <v>74</v>
      </c>
      <c r="H1" s="7" t="s">
        <v>66</v>
      </c>
      <c r="I1" s="7" t="s">
        <v>233</v>
      </c>
      <c r="J1" s="7" t="s">
        <v>224</v>
      </c>
      <c r="K1" s="7" t="s">
        <v>71</v>
      </c>
      <c r="L1" s="7" t="s">
        <v>223</v>
      </c>
      <c r="M1" s="7" t="s">
        <v>222</v>
      </c>
      <c r="N1" s="7" t="s">
        <v>225</v>
      </c>
      <c r="O1" s="7" t="s">
        <v>69</v>
      </c>
    </row>
    <row r="2" spans="1:15" x14ac:dyDescent="0.25">
      <c r="A2" s="4" t="s">
        <v>226</v>
      </c>
      <c r="B2" s="4" t="s">
        <v>227</v>
      </c>
      <c r="C2" s="1">
        <v>15</v>
      </c>
      <c r="D2" s="1"/>
      <c r="E2" s="1"/>
      <c r="F2" s="1"/>
      <c r="G2" s="1"/>
      <c r="H2" s="1" t="b">
        <v>1</v>
      </c>
      <c r="I2" s="1" t="b">
        <v>1</v>
      </c>
      <c r="J2" s="1" t="b">
        <v>1</v>
      </c>
      <c r="K2" s="1" t="b">
        <v>1</v>
      </c>
      <c r="L2" s="1" t="b">
        <v>1</v>
      </c>
      <c r="M2" s="1" t="b">
        <v>1</v>
      </c>
      <c r="N2" s="1" t="b">
        <v>1</v>
      </c>
      <c r="O2" s="1" t="b">
        <f>AND(H2:M2)</f>
        <v>1</v>
      </c>
    </row>
  </sheetData>
  <conditionalFormatting sqref="H2:O2">
    <cfRule type="cellIs" dxfId="7" priority="1" operator="equal">
      <formula>FALSE</formula>
    </cfRule>
    <cfRule type="cellIs" dxfId="6" priority="2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52DCE-3C04-4646-8146-0C9AEB408F07}">
  <dimension ref="A1:I3"/>
  <sheetViews>
    <sheetView workbookViewId="0">
      <selection activeCell="A15" sqref="A15"/>
    </sheetView>
  </sheetViews>
  <sheetFormatPr defaultRowHeight="15" x14ac:dyDescent="0.25"/>
  <cols>
    <col min="1" max="1" width="43.42578125" customWidth="1"/>
    <col min="2" max="2" width="21.7109375" customWidth="1"/>
    <col min="6" max="6" width="30.5703125" bestFit="1" customWidth="1"/>
    <col min="7" max="7" width="30.5703125" customWidth="1"/>
    <col min="8" max="8" width="36.85546875" bestFit="1" customWidth="1"/>
    <col min="9" max="9" width="37.28515625" customWidth="1"/>
  </cols>
  <sheetData>
    <row r="1" spans="1:9" x14ac:dyDescent="0.25">
      <c r="A1" s="7" t="s">
        <v>228</v>
      </c>
      <c r="B1" s="7" t="s">
        <v>229</v>
      </c>
      <c r="C1" s="7" t="s">
        <v>72</v>
      </c>
      <c r="D1" s="7" t="s">
        <v>73</v>
      </c>
      <c r="E1" s="7" t="s">
        <v>74</v>
      </c>
      <c r="F1" s="7" t="s">
        <v>234</v>
      </c>
      <c r="G1" s="7" t="s">
        <v>236</v>
      </c>
      <c r="H1" s="7" t="s">
        <v>235</v>
      </c>
      <c r="I1" s="7" t="s">
        <v>69</v>
      </c>
    </row>
    <row r="2" spans="1:9" x14ac:dyDescent="0.25">
      <c r="A2" s="4" t="s">
        <v>230</v>
      </c>
      <c r="B2" s="4" t="s">
        <v>232</v>
      </c>
      <c r="C2" s="1"/>
      <c r="D2" s="1"/>
      <c r="E2" s="1"/>
      <c r="F2" s="1" t="b">
        <v>1</v>
      </c>
      <c r="G2" s="1" t="b">
        <v>1</v>
      </c>
      <c r="H2" s="1" t="b">
        <v>1</v>
      </c>
      <c r="I2" s="1" t="b">
        <f>AND(F2:H2)</f>
        <v>1</v>
      </c>
    </row>
    <row r="3" spans="1:9" x14ac:dyDescent="0.25">
      <c r="A3" s="1" t="s">
        <v>231</v>
      </c>
      <c r="B3" s="1" t="s">
        <v>232</v>
      </c>
      <c r="C3" s="1"/>
      <c r="D3" s="1"/>
      <c r="E3" s="1"/>
      <c r="F3" s="1" t="b">
        <v>1</v>
      </c>
      <c r="G3" s="1" t="b">
        <v>1</v>
      </c>
      <c r="H3" s="1" t="b">
        <v>1</v>
      </c>
      <c r="I3" s="1" t="b">
        <f>AND(F3:H3)</f>
        <v>1</v>
      </c>
    </row>
  </sheetData>
  <conditionalFormatting sqref="F2:I2">
    <cfRule type="cellIs" dxfId="5" priority="5" operator="equal">
      <formula>FALSE</formula>
    </cfRule>
    <cfRule type="cellIs" dxfId="4" priority="6" operator="equal">
      <formula>TRUE</formula>
    </cfRule>
  </conditionalFormatting>
  <conditionalFormatting sqref="F3 H3:I3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G3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6533A-33B5-4C22-A79F-EF96988E207A}">
  <dimension ref="A1:M10"/>
  <sheetViews>
    <sheetView zoomScale="85" zoomScaleNormal="85" workbookViewId="0"/>
  </sheetViews>
  <sheetFormatPr defaultRowHeight="15" x14ac:dyDescent="0.25"/>
  <cols>
    <col min="1" max="1" width="21.85546875" customWidth="1"/>
    <col min="2" max="2" width="22.28515625" customWidth="1"/>
    <col min="4" max="4" width="22.85546875" customWidth="1"/>
    <col min="7" max="7" width="12.5703125" customWidth="1"/>
    <col min="8" max="8" width="14.5703125" customWidth="1"/>
    <col min="9" max="9" width="14.28515625" customWidth="1"/>
    <col min="10" max="10" width="16.5703125" customWidth="1"/>
    <col min="11" max="11" width="21" customWidth="1"/>
    <col min="12" max="12" width="26.85546875" customWidth="1"/>
    <col min="13" max="13" width="16.7109375" customWidth="1"/>
  </cols>
  <sheetData>
    <row r="1" spans="1:13" x14ac:dyDescent="0.25">
      <c r="A1" s="1"/>
      <c r="B1" s="12" t="s">
        <v>249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7" t="s">
        <v>0</v>
      </c>
      <c r="B2" s="7" t="s">
        <v>237</v>
      </c>
      <c r="C2" s="7" t="s">
        <v>238</v>
      </c>
      <c r="D2" s="7" t="s">
        <v>239</v>
      </c>
      <c r="E2" s="7" t="s">
        <v>240</v>
      </c>
      <c r="F2" s="7" t="s">
        <v>241</v>
      </c>
      <c r="G2" s="7" t="s">
        <v>242</v>
      </c>
      <c r="H2" s="7" t="s">
        <v>243</v>
      </c>
      <c r="I2" s="7" t="s">
        <v>244</v>
      </c>
      <c r="J2" s="7" t="s">
        <v>245</v>
      </c>
      <c r="K2" s="7" t="s">
        <v>246</v>
      </c>
      <c r="L2" s="7" t="s">
        <v>247</v>
      </c>
      <c r="M2" s="7" t="s">
        <v>248</v>
      </c>
    </row>
    <row r="3" spans="1:13" x14ac:dyDescent="0.25">
      <c r="A3" s="4" t="s">
        <v>2</v>
      </c>
      <c r="B3" s="13">
        <v>0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/>
      <c r="J3" s="13"/>
      <c r="K3" s="13"/>
      <c r="L3" s="13"/>
      <c r="M3" s="13"/>
    </row>
    <row r="4" spans="1:13" x14ac:dyDescent="0.25">
      <c r="A4" s="4" t="s">
        <v>1</v>
      </c>
      <c r="B4" s="13">
        <v>0</v>
      </c>
      <c r="C4" s="13">
        <v>0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/>
      <c r="J4" s="13"/>
      <c r="K4" s="13"/>
      <c r="L4" s="13"/>
      <c r="M4" s="13"/>
    </row>
    <row r="5" spans="1:13" x14ac:dyDescent="0.25">
      <c r="A5" s="4" t="s">
        <v>3</v>
      </c>
      <c r="B5" s="13">
        <v>0</v>
      </c>
      <c r="C5" s="13">
        <v>0</v>
      </c>
      <c r="D5" s="13">
        <v>0.10869565217391304</v>
      </c>
      <c r="E5" s="13">
        <v>0.10869565217391304</v>
      </c>
      <c r="F5" s="13">
        <v>0.10869565217391304</v>
      </c>
      <c r="G5" s="13">
        <v>0.10869565217391304</v>
      </c>
      <c r="H5" s="13">
        <v>0.10869565217391304</v>
      </c>
      <c r="I5" s="13"/>
      <c r="J5" s="13"/>
      <c r="K5" s="13"/>
      <c r="L5" s="13"/>
      <c r="M5" s="13"/>
    </row>
    <row r="6" spans="1:13" x14ac:dyDescent="0.25">
      <c r="A6" s="4" t="s">
        <v>9</v>
      </c>
      <c r="B6" s="13">
        <v>0</v>
      </c>
      <c r="C6" s="13">
        <v>0</v>
      </c>
      <c r="D6" s="13">
        <v>0.21739130434782608</v>
      </c>
      <c r="E6" s="13">
        <v>0.21739130434782608</v>
      </c>
      <c r="F6" s="13">
        <v>0.21739130434782608</v>
      </c>
      <c r="G6" s="13">
        <v>0.21739130434782608</v>
      </c>
      <c r="H6" s="13">
        <v>0.21739130434782608</v>
      </c>
      <c r="I6" s="13"/>
      <c r="J6" s="13"/>
      <c r="K6" s="13"/>
      <c r="L6" s="13"/>
      <c r="M6" s="13"/>
    </row>
    <row r="7" spans="1:13" x14ac:dyDescent="0.25">
      <c r="A7" s="4" t="s">
        <v>8</v>
      </c>
      <c r="B7" s="13">
        <v>0</v>
      </c>
      <c r="C7" s="13">
        <v>0</v>
      </c>
      <c r="D7" s="13">
        <v>0.01</v>
      </c>
      <c r="E7" s="13">
        <v>0.01</v>
      </c>
      <c r="F7" s="13">
        <v>0.01</v>
      </c>
      <c r="G7" s="13">
        <v>0.01</v>
      </c>
      <c r="H7" s="13">
        <v>0.01</v>
      </c>
      <c r="I7" s="13"/>
      <c r="J7" s="13"/>
      <c r="K7" s="13"/>
      <c r="L7" s="13"/>
      <c r="M7" s="13"/>
    </row>
    <row r="8" spans="1:13" x14ac:dyDescent="0.25">
      <c r="A8" s="4" t="s">
        <v>4</v>
      </c>
      <c r="B8" s="13">
        <v>0</v>
      </c>
      <c r="C8" s="13">
        <v>0</v>
      </c>
      <c r="D8" s="13">
        <v>0.04</v>
      </c>
      <c r="E8" s="13">
        <v>0.04</v>
      </c>
      <c r="F8" s="13">
        <v>0.04</v>
      </c>
      <c r="G8" s="13">
        <v>0.04</v>
      </c>
      <c r="H8" s="13">
        <v>0.04</v>
      </c>
      <c r="I8" s="13"/>
      <c r="J8" s="13"/>
      <c r="K8" s="13"/>
      <c r="L8" s="13"/>
      <c r="M8" s="13"/>
    </row>
    <row r="9" spans="1:13" x14ac:dyDescent="0.25">
      <c r="A9" s="6" t="s">
        <v>250</v>
      </c>
      <c r="B9" s="1">
        <f t="shared" ref="B9:D9" si="0">SUM(B3:B8)</f>
        <v>0</v>
      </c>
      <c r="C9" s="1">
        <f t="shared" si="0"/>
        <v>0</v>
      </c>
      <c r="D9" s="1">
        <f t="shared" si="0"/>
        <v>1.3760869565217393</v>
      </c>
      <c r="E9" s="1">
        <f>SUM(E3:E8)</f>
        <v>1.3760869565217393</v>
      </c>
      <c r="F9" s="1">
        <f t="shared" ref="F9:H9" si="1">SUM(F3:F8)</f>
        <v>1.3760869565217393</v>
      </c>
      <c r="G9" s="1">
        <f t="shared" si="1"/>
        <v>1.3760869565217393</v>
      </c>
      <c r="H9" s="1">
        <f t="shared" si="1"/>
        <v>1.3760869565217393</v>
      </c>
      <c r="I9" s="1"/>
      <c r="J9" s="1"/>
      <c r="K9" s="1"/>
      <c r="L9" s="1"/>
      <c r="M9" s="1"/>
    </row>
    <row r="10" spans="1:13" x14ac:dyDescent="0.25">
      <c r="A10" s="4" t="s">
        <v>251</v>
      </c>
      <c r="B10" s="2">
        <f>B9/6</f>
        <v>0</v>
      </c>
      <c r="C10" s="2">
        <f t="shared" ref="C10:H10" si="2">C9/6</f>
        <v>0</v>
      </c>
      <c r="D10" s="2">
        <f t="shared" si="2"/>
        <v>0.22934782608695656</v>
      </c>
      <c r="E10" s="2">
        <f t="shared" si="2"/>
        <v>0.22934782608695656</v>
      </c>
      <c r="F10" s="2">
        <f t="shared" si="2"/>
        <v>0.22934782608695656</v>
      </c>
      <c r="G10" s="2">
        <f t="shared" si="2"/>
        <v>0.22934782608695656</v>
      </c>
      <c r="H10" s="2">
        <f t="shared" si="2"/>
        <v>0.22934782608695656</v>
      </c>
      <c r="I10" s="2"/>
      <c r="J10" s="2"/>
      <c r="K10" s="2"/>
      <c r="L10" s="2"/>
      <c r="M10" s="2"/>
    </row>
  </sheetData>
  <mergeCells count="1">
    <mergeCell ref="B1:M1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C7070-CFAC-4C8B-999B-96035C402D45}">
  <dimension ref="A1:I9"/>
  <sheetViews>
    <sheetView workbookViewId="0">
      <selection activeCell="C4" sqref="C4"/>
    </sheetView>
  </sheetViews>
  <sheetFormatPr defaultRowHeight="15" x14ac:dyDescent="0.25"/>
  <cols>
    <col min="1" max="1" width="9.140625" style="3"/>
    <col min="2" max="2" width="27.28515625" style="3" bestFit="1" customWidth="1"/>
    <col min="3" max="3" width="25.7109375" style="3" customWidth="1"/>
    <col min="4" max="4" width="25.28515625" style="3" customWidth="1"/>
    <col min="5" max="5" width="15.140625" style="3" customWidth="1"/>
    <col min="6" max="6" width="22.85546875" style="3" customWidth="1"/>
    <col min="7" max="7" width="21.5703125" style="3" bestFit="1" customWidth="1"/>
    <col min="8" max="8" width="36.140625" style="3" customWidth="1"/>
    <col min="9" max="9" width="11.140625" style="3" bestFit="1" customWidth="1"/>
    <col min="10" max="16384" width="9.140625" style="3"/>
  </cols>
  <sheetData>
    <row r="1" spans="1:9" x14ac:dyDescent="0.25">
      <c r="A1" s="10" t="s">
        <v>192</v>
      </c>
      <c r="B1" s="10" t="s">
        <v>193</v>
      </c>
      <c r="C1" s="10" t="s">
        <v>187</v>
      </c>
      <c r="D1" s="10" t="s">
        <v>188</v>
      </c>
      <c r="E1" s="10" t="s">
        <v>189</v>
      </c>
      <c r="F1" s="10" t="s">
        <v>208</v>
      </c>
      <c r="G1" s="10" t="s">
        <v>194</v>
      </c>
      <c r="H1" s="10" t="s">
        <v>74</v>
      </c>
      <c r="I1" s="10" t="s">
        <v>190</v>
      </c>
    </row>
    <row r="2" spans="1:9" x14ac:dyDescent="0.25">
      <c r="A2" s="9">
        <v>1</v>
      </c>
      <c r="B2" s="9" t="s">
        <v>195</v>
      </c>
      <c r="C2" s="9"/>
      <c r="D2" s="9"/>
      <c r="E2" s="9"/>
      <c r="F2" s="9" t="s">
        <v>209</v>
      </c>
      <c r="G2" s="9">
        <v>2</v>
      </c>
      <c r="H2" s="9"/>
      <c r="I2" s="9" t="s">
        <v>191</v>
      </c>
    </row>
    <row r="3" spans="1:9" x14ac:dyDescent="0.25">
      <c r="A3" s="9">
        <v>2</v>
      </c>
      <c r="B3" s="9" t="s">
        <v>196</v>
      </c>
      <c r="C3" s="9"/>
      <c r="D3" s="9"/>
      <c r="E3" s="9"/>
      <c r="F3" s="9" t="s">
        <v>209</v>
      </c>
      <c r="G3" s="9">
        <v>2</v>
      </c>
      <c r="H3" s="9"/>
      <c r="I3" s="9" t="s">
        <v>191</v>
      </c>
    </row>
    <row r="4" spans="1:9" x14ac:dyDescent="0.25">
      <c r="A4" s="9">
        <v>3</v>
      </c>
      <c r="B4" s="9" t="s">
        <v>197</v>
      </c>
      <c r="C4" s="9"/>
      <c r="D4" s="9"/>
      <c r="E4" s="9"/>
      <c r="F4" s="9" t="s">
        <v>129</v>
      </c>
      <c r="G4" s="9">
        <v>10</v>
      </c>
      <c r="H4" s="9"/>
      <c r="I4" s="9" t="s">
        <v>191</v>
      </c>
    </row>
    <row r="5" spans="1:9" x14ac:dyDescent="0.25">
      <c r="A5" s="9">
        <v>4</v>
      </c>
      <c r="B5" s="9" t="s">
        <v>198</v>
      </c>
      <c r="C5" s="9"/>
      <c r="D5" s="9"/>
      <c r="E5" s="9"/>
      <c r="F5" s="9" t="s">
        <v>129</v>
      </c>
      <c r="G5" s="9">
        <v>10</v>
      </c>
      <c r="H5" s="9"/>
      <c r="I5" s="9" t="s">
        <v>191</v>
      </c>
    </row>
    <row r="6" spans="1:9" x14ac:dyDescent="0.25">
      <c r="A6" s="9">
        <v>5</v>
      </c>
      <c r="B6" s="9" t="s">
        <v>199</v>
      </c>
      <c r="C6" s="9"/>
      <c r="D6" s="9"/>
      <c r="E6" s="9"/>
      <c r="F6" s="9" t="s">
        <v>129</v>
      </c>
      <c r="G6" s="9">
        <v>5</v>
      </c>
      <c r="H6" s="9"/>
      <c r="I6" s="9" t="s">
        <v>191</v>
      </c>
    </row>
    <row r="7" spans="1:9" x14ac:dyDescent="0.25">
      <c r="A7" s="9">
        <v>6</v>
      </c>
      <c r="B7" s="9" t="s">
        <v>201</v>
      </c>
      <c r="C7" s="9"/>
      <c r="D7" s="9"/>
      <c r="E7" s="9"/>
      <c r="F7" s="9" t="s">
        <v>209</v>
      </c>
      <c r="G7" s="9">
        <v>5</v>
      </c>
      <c r="H7" s="9"/>
      <c r="I7" s="9" t="s">
        <v>191</v>
      </c>
    </row>
    <row r="8" spans="1:9" x14ac:dyDescent="0.25">
      <c r="A8" s="9">
        <v>7</v>
      </c>
      <c r="B8" s="9" t="s">
        <v>200</v>
      </c>
      <c r="C8" s="9"/>
      <c r="D8" s="9"/>
      <c r="E8" s="9"/>
      <c r="F8" s="9" t="s">
        <v>129</v>
      </c>
      <c r="G8" s="9">
        <v>20</v>
      </c>
      <c r="H8" s="9"/>
      <c r="I8" s="9" t="s">
        <v>191</v>
      </c>
    </row>
    <row r="9" spans="1:9" x14ac:dyDescent="0.25">
      <c r="G9" s="1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15E48-F0F1-4D11-987F-B285F19AD6AB}">
  <dimension ref="A1:H3"/>
  <sheetViews>
    <sheetView zoomScale="115" zoomScaleNormal="115" workbookViewId="0">
      <selection activeCell="A4" sqref="A4"/>
    </sheetView>
  </sheetViews>
  <sheetFormatPr defaultRowHeight="15" x14ac:dyDescent="0.25"/>
  <cols>
    <col min="1" max="1" width="20.7109375" bestFit="1" customWidth="1"/>
    <col min="2" max="2" width="11.140625" bestFit="1" customWidth="1"/>
    <col min="3" max="3" width="18" customWidth="1"/>
    <col min="4" max="4" width="18.7109375" customWidth="1"/>
    <col min="5" max="5" width="28.140625" customWidth="1"/>
    <col min="6" max="6" width="38.7109375" customWidth="1"/>
    <col min="7" max="7" width="18.85546875" customWidth="1"/>
    <col min="8" max="8" width="31.85546875" customWidth="1"/>
  </cols>
  <sheetData>
    <row r="1" spans="1:8" x14ac:dyDescent="0.25">
      <c r="A1" s="10" t="s">
        <v>207</v>
      </c>
      <c r="B1" s="10" t="s">
        <v>202</v>
      </c>
      <c r="C1" s="10" t="s">
        <v>204</v>
      </c>
      <c r="D1" s="10" t="s">
        <v>205</v>
      </c>
      <c r="E1" s="10" t="s">
        <v>73</v>
      </c>
      <c r="F1" s="10" t="s">
        <v>206</v>
      </c>
      <c r="G1" s="10" t="s">
        <v>74</v>
      </c>
      <c r="H1" s="10" t="s">
        <v>190</v>
      </c>
    </row>
    <row r="2" spans="1:8" x14ac:dyDescent="0.25">
      <c r="A2" t="s">
        <v>255</v>
      </c>
      <c r="C2" t="s">
        <v>203</v>
      </c>
      <c r="H2" t="s">
        <v>257</v>
      </c>
    </row>
    <row r="3" spans="1:8" x14ac:dyDescent="0.25">
      <c r="A3" t="s">
        <v>256</v>
      </c>
      <c r="H3" t="s">
        <v>258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4D1EE-3210-4C20-808F-4EC04110E64C}">
  <dimension ref="A1:P5"/>
  <sheetViews>
    <sheetView zoomScale="85" zoomScaleNormal="85" workbookViewId="0">
      <selection activeCell="B10" sqref="A9:B10"/>
    </sheetView>
  </sheetViews>
  <sheetFormatPr defaultRowHeight="15" x14ac:dyDescent="0.25"/>
  <cols>
    <col min="1" max="1" width="21.42578125" customWidth="1"/>
    <col min="2" max="2" width="20.140625" bestFit="1" customWidth="1"/>
    <col min="3" max="3" width="18" bestFit="1" customWidth="1"/>
    <col min="4" max="4" width="8.42578125" bestFit="1" customWidth="1"/>
    <col min="5" max="5" width="9.140625" customWidth="1"/>
    <col min="6" max="6" width="9.28515625" bestFit="1" customWidth="1"/>
    <col min="7" max="7" width="19.42578125" customWidth="1"/>
    <col min="8" max="8" width="34" bestFit="1" customWidth="1"/>
    <col min="9" max="9" width="21.7109375" bestFit="1" customWidth="1"/>
    <col min="10" max="10" width="26.42578125" bestFit="1" customWidth="1"/>
    <col min="11" max="11" width="29.5703125" bestFit="1" customWidth="1"/>
    <col min="12" max="12" width="33" bestFit="1" customWidth="1"/>
    <col min="13" max="13" width="42.5703125" bestFit="1" customWidth="1"/>
    <col min="14" max="14" width="24.42578125" bestFit="1" customWidth="1"/>
    <col min="15" max="15" width="24.85546875" bestFit="1" customWidth="1"/>
    <col min="16" max="16" width="15.140625" bestFit="1" customWidth="1"/>
  </cols>
  <sheetData>
    <row r="1" spans="1:16" x14ac:dyDescent="0.25">
      <c r="A1" s="7" t="s">
        <v>10</v>
      </c>
      <c r="B1" s="7" t="s">
        <v>11</v>
      </c>
      <c r="C1" s="7" t="s">
        <v>12</v>
      </c>
      <c r="D1" s="7" t="s">
        <v>72</v>
      </c>
      <c r="E1" s="7" t="s">
        <v>73</v>
      </c>
      <c r="F1" s="7" t="s">
        <v>75</v>
      </c>
      <c r="G1" s="7" t="s">
        <v>74</v>
      </c>
      <c r="H1" s="7" t="s">
        <v>66</v>
      </c>
      <c r="I1" s="7" t="s">
        <v>71</v>
      </c>
      <c r="J1" s="7" t="s">
        <v>131</v>
      </c>
      <c r="K1" s="7" t="s">
        <v>132</v>
      </c>
      <c r="L1" s="7" t="s">
        <v>133</v>
      </c>
      <c r="M1" s="7" t="s">
        <v>134</v>
      </c>
      <c r="N1" s="7" t="s">
        <v>135</v>
      </c>
      <c r="O1" s="7" t="s">
        <v>136</v>
      </c>
      <c r="P1" s="7" t="s">
        <v>70</v>
      </c>
    </row>
    <row r="2" spans="1:16" x14ac:dyDescent="0.25">
      <c r="A2" s="4" t="s">
        <v>126</v>
      </c>
      <c r="B2" s="4" t="s">
        <v>125</v>
      </c>
      <c r="C2" s="1" t="s">
        <v>127</v>
      </c>
      <c r="D2" s="1" t="s">
        <v>128</v>
      </c>
      <c r="E2" s="1" t="s">
        <v>129</v>
      </c>
      <c r="F2" s="1" t="s">
        <v>130</v>
      </c>
      <c r="G2" s="1"/>
      <c r="H2" s="1" t="b">
        <v>1</v>
      </c>
      <c r="I2" s="1" t="b">
        <v>1</v>
      </c>
      <c r="J2" s="1" t="b">
        <v>1</v>
      </c>
      <c r="K2" s="1" t="b">
        <v>1</v>
      </c>
      <c r="L2" s="1" t="b">
        <v>1</v>
      </c>
      <c r="M2" s="1" t="b">
        <v>0</v>
      </c>
      <c r="N2" s="1" t="b">
        <v>1</v>
      </c>
      <c r="O2" s="1" t="b">
        <v>1</v>
      </c>
      <c r="P2" s="1" t="b">
        <f>AND(H2:O2)</f>
        <v>0</v>
      </c>
    </row>
    <row r="3" spans="1:16" x14ac:dyDescent="0.25">
      <c r="A3" s="4" t="s">
        <v>137</v>
      </c>
      <c r="B3" s="4" t="s">
        <v>125</v>
      </c>
      <c r="C3" s="1" t="s">
        <v>127</v>
      </c>
      <c r="D3" s="1" t="s">
        <v>128</v>
      </c>
      <c r="E3" s="1" t="s">
        <v>129</v>
      </c>
      <c r="F3" s="1" t="s">
        <v>130</v>
      </c>
      <c r="G3" s="1"/>
      <c r="H3" s="1" t="b">
        <v>1</v>
      </c>
      <c r="I3" s="1" t="b">
        <v>1</v>
      </c>
      <c r="J3" s="1" t="b">
        <v>1</v>
      </c>
      <c r="K3" s="1" t="b">
        <v>1</v>
      </c>
      <c r="L3" s="1" t="b">
        <v>1</v>
      </c>
      <c r="M3" s="1" t="b">
        <v>0</v>
      </c>
      <c r="N3" s="1" t="b">
        <v>1</v>
      </c>
      <c r="O3" s="1" t="b">
        <v>1</v>
      </c>
      <c r="P3" s="1" t="b">
        <f t="shared" ref="P3:P5" si="0">AND(H3:O3)</f>
        <v>0</v>
      </c>
    </row>
    <row r="4" spans="1:16" x14ac:dyDescent="0.25">
      <c r="A4" s="4" t="s">
        <v>138</v>
      </c>
      <c r="B4" s="4" t="s">
        <v>125</v>
      </c>
      <c r="C4" s="1" t="s">
        <v>127</v>
      </c>
      <c r="D4" s="1" t="s">
        <v>128</v>
      </c>
      <c r="E4" s="1" t="s">
        <v>129</v>
      </c>
      <c r="F4" s="1" t="s">
        <v>130</v>
      </c>
      <c r="G4" s="1"/>
      <c r="H4" s="1" t="b">
        <v>1</v>
      </c>
      <c r="I4" s="1" t="b">
        <v>1</v>
      </c>
      <c r="J4" s="1" t="b">
        <v>1</v>
      </c>
      <c r="K4" s="1" t="b">
        <v>1</v>
      </c>
      <c r="L4" s="1" t="b">
        <v>1</v>
      </c>
      <c r="M4" s="1" t="b">
        <v>0</v>
      </c>
      <c r="N4" s="1" t="b">
        <v>1</v>
      </c>
      <c r="O4" s="1" t="b">
        <v>1</v>
      </c>
      <c r="P4" s="1" t="b">
        <f t="shared" si="0"/>
        <v>0</v>
      </c>
    </row>
    <row r="5" spans="1:16" x14ac:dyDescent="0.25">
      <c r="A5" s="4" t="s">
        <v>139</v>
      </c>
      <c r="B5" s="4" t="s">
        <v>125</v>
      </c>
      <c r="C5" s="1" t="s">
        <v>127</v>
      </c>
      <c r="D5" s="1" t="s">
        <v>128</v>
      </c>
      <c r="E5" s="1" t="s">
        <v>129</v>
      </c>
      <c r="F5" s="1" t="s">
        <v>130</v>
      </c>
      <c r="G5" s="1"/>
      <c r="H5" s="1" t="b">
        <v>1</v>
      </c>
      <c r="I5" s="1" t="b">
        <v>1</v>
      </c>
      <c r="J5" s="1" t="b">
        <v>1</v>
      </c>
      <c r="K5" s="1" t="b">
        <v>1</v>
      </c>
      <c r="L5" s="1" t="b">
        <v>1</v>
      </c>
      <c r="M5" s="1" t="b">
        <v>0</v>
      </c>
      <c r="N5" s="1" t="b">
        <v>1</v>
      </c>
      <c r="O5" s="1" t="b">
        <v>1</v>
      </c>
      <c r="P5" s="1" t="b">
        <f t="shared" si="0"/>
        <v>0</v>
      </c>
    </row>
  </sheetData>
  <conditionalFormatting sqref="H2:P2 P3:P5">
    <cfRule type="cellIs" dxfId="27" priority="13" operator="equal">
      <formula>FALSE</formula>
    </cfRule>
    <cfRule type="cellIs" dxfId="26" priority="14" operator="equal">
      <formula>TRUE</formula>
    </cfRule>
  </conditionalFormatting>
  <conditionalFormatting sqref="H3:L3 N3:O3">
    <cfRule type="cellIs" dxfId="25" priority="11" operator="equal">
      <formula>FALSE</formula>
    </cfRule>
    <cfRule type="cellIs" dxfId="24" priority="12" operator="equal">
      <formula>TRUE</formula>
    </cfRule>
  </conditionalFormatting>
  <conditionalFormatting sqref="H4:L4 N4:O4">
    <cfRule type="cellIs" dxfId="23" priority="9" operator="equal">
      <formula>FALSE</formula>
    </cfRule>
    <cfRule type="cellIs" dxfId="22" priority="10" operator="equal">
      <formula>TRUE</formula>
    </cfRule>
  </conditionalFormatting>
  <conditionalFormatting sqref="H5:L5 N5:O5">
    <cfRule type="cellIs" dxfId="21" priority="7" operator="equal">
      <formula>FALSE</formula>
    </cfRule>
    <cfRule type="cellIs" dxfId="20" priority="8" operator="equal">
      <formula>TRUE</formula>
    </cfRule>
  </conditionalFormatting>
  <conditionalFormatting sqref="M3">
    <cfRule type="cellIs" dxfId="19" priority="5" operator="equal">
      <formula>FALSE</formula>
    </cfRule>
    <cfRule type="cellIs" dxfId="18" priority="6" operator="equal">
      <formula>TRUE</formula>
    </cfRule>
  </conditionalFormatting>
  <conditionalFormatting sqref="M4">
    <cfRule type="cellIs" dxfId="17" priority="3" operator="equal">
      <formula>FALSE</formula>
    </cfRule>
    <cfRule type="cellIs" dxfId="16" priority="4" operator="equal">
      <formula>TRUE</formula>
    </cfRule>
  </conditionalFormatting>
  <conditionalFormatting sqref="M5">
    <cfRule type="cellIs" dxfId="15" priority="1" operator="equal">
      <formula>FALSE</formula>
    </cfRule>
    <cfRule type="cellIs" dxfId="14" priority="2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5554D-9B5E-4425-8A0D-291ADD86C08F}">
  <dimension ref="A1:B17"/>
  <sheetViews>
    <sheetView workbookViewId="0">
      <selection activeCell="B16" sqref="A16:B17"/>
    </sheetView>
  </sheetViews>
  <sheetFormatPr defaultRowHeight="15" x14ac:dyDescent="0.25"/>
  <cols>
    <col min="1" max="1" width="45.85546875" bestFit="1" customWidth="1"/>
    <col min="2" max="2" width="14.140625" customWidth="1"/>
  </cols>
  <sheetData>
    <row r="1" spans="1:2" ht="26.25" x14ac:dyDescent="0.4">
      <c r="A1" s="8" t="s">
        <v>210</v>
      </c>
      <c r="B1" s="8">
        <f>COUNTA(Firewall!A:A)-1</f>
        <v>4</v>
      </c>
    </row>
    <row r="2" spans="1:2" ht="26.25" x14ac:dyDescent="0.4">
      <c r="A2" s="8" t="s">
        <v>211</v>
      </c>
      <c r="B2" s="8">
        <f>COUNTIF(Firewall!P:P,TRUE)</f>
        <v>0</v>
      </c>
    </row>
    <row r="3" spans="1:2" ht="26.25" x14ac:dyDescent="0.4">
      <c r="A3" s="8" t="s">
        <v>212</v>
      </c>
      <c r="B3" s="8">
        <f>COUNTA('Network Devices'!A:A)-1</f>
        <v>20</v>
      </c>
    </row>
    <row r="4" spans="1:2" ht="26.25" x14ac:dyDescent="0.4">
      <c r="A4" s="8" t="s">
        <v>213</v>
      </c>
      <c r="B4" s="8">
        <f>COUNTIF('Network Devices'!N:N,TRUE)</f>
        <v>20</v>
      </c>
    </row>
    <row r="5" spans="1:2" ht="26.25" x14ac:dyDescent="0.4">
      <c r="A5" s="8" t="s">
        <v>214</v>
      </c>
      <c r="B5" s="8">
        <f>COUNTA(Servers!A:A)-1</f>
        <v>46</v>
      </c>
    </row>
    <row r="6" spans="1:2" ht="26.25" x14ac:dyDescent="0.4">
      <c r="A6" s="8" t="s">
        <v>215</v>
      </c>
      <c r="B6" s="8">
        <f>COUNTIF(Servers!Q:Q,TRUE)</f>
        <v>5</v>
      </c>
    </row>
    <row r="7" spans="1:2" ht="26.25" x14ac:dyDescent="0.4">
      <c r="A7" s="8" t="s">
        <v>217</v>
      </c>
      <c r="B7" s="8">
        <f>COUNTA('PC Devices'!A:A)-1</f>
        <v>46</v>
      </c>
    </row>
    <row r="8" spans="1:2" ht="26.25" x14ac:dyDescent="0.4">
      <c r="A8" s="8" t="s">
        <v>216</v>
      </c>
      <c r="B8" s="8">
        <f>COUNTIF('PC Devices'!P:P,TRUE)</f>
        <v>10</v>
      </c>
    </row>
    <row r="9" spans="1:2" ht="26.25" x14ac:dyDescent="0.4">
      <c r="A9" s="8" t="s">
        <v>218</v>
      </c>
      <c r="B9" s="8">
        <f>COUNTA('Mobile Devices'!A:A)-1</f>
        <v>1</v>
      </c>
    </row>
    <row r="10" spans="1:2" ht="26.25" x14ac:dyDescent="0.4">
      <c r="A10" s="8" t="s">
        <v>219</v>
      </c>
      <c r="B10" s="8">
        <f>COUNTIF('Mobile Devices'!O:O,TRUE)</f>
        <v>1</v>
      </c>
    </row>
    <row r="11" spans="1:2" ht="26.25" x14ac:dyDescent="0.4">
      <c r="A11" s="8" t="s">
        <v>220</v>
      </c>
      <c r="B11" s="8">
        <f>COUNTA('Cloud Services'!A:A)-1</f>
        <v>2</v>
      </c>
    </row>
    <row r="12" spans="1:2" ht="26.25" x14ac:dyDescent="0.4">
      <c r="A12" s="8" t="s">
        <v>221</v>
      </c>
      <c r="B12" s="8">
        <f>COUNTIF('Cloud Services'!I:I,TRUE)</f>
        <v>2</v>
      </c>
    </row>
    <row r="15" spans="1:2" ht="26.25" x14ac:dyDescent="0.4">
      <c r="A15" s="8" t="s">
        <v>252</v>
      </c>
      <c r="B15">
        <f>COUNTA(Remediation!A:A)-1</f>
        <v>2</v>
      </c>
    </row>
    <row r="16" spans="1:2" ht="26.25" x14ac:dyDescent="0.4">
      <c r="A16" s="8" t="s">
        <v>253</v>
      </c>
      <c r="B16">
        <f>COUNTIF(Remediation!H:H,"In Progress")</f>
        <v>1</v>
      </c>
    </row>
    <row r="17" spans="1:2" ht="26.25" x14ac:dyDescent="0.4">
      <c r="A17" s="8" t="s">
        <v>254</v>
      </c>
      <c r="B17">
        <f>COUNTIF(Remediation!H:H,"Complete")</f>
        <v>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81D7B-D496-4379-86A7-2B2CBA499F0E}">
  <dimension ref="A1:N21"/>
  <sheetViews>
    <sheetView zoomScale="70" zoomScaleNormal="70" workbookViewId="0">
      <selection activeCell="C24" sqref="C24"/>
    </sheetView>
  </sheetViews>
  <sheetFormatPr defaultRowHeight="15" x14ac:dyDescent="0.25"/>
  <cols>
    <col min="1" max="1" width="32.28515625" customWidth="1"/>
    <col min="2" max="2" width="26.42578125" customWidth="1"/>
    <col min="3" max="3" width="16.5703125" customWidth="1"/>
    <col min="4" max="4" width="14.7109375" customWidth="1"/>
    <col min="5" max="5" width="12.28515625" customWidth="1"/>
    <col min="6" max="6" width="10.42578125" customWidth="1"/>
    <col min="7" max="7" width="11.85546875" customWidth="1"/>
    <col min="8" max="8" width="28" customWidth="1"/>
    <col min="9" max="9" width="43.5703125" bestFit="1" customWidth="1"/>
    <col min="10" max="10" width="28.28515625" customWidth="1"/>
    <col min="11" max="11" width="26.42578125" bestFit="1" customWidth="1"/>
    <col min="12" max="12" width="24.5703125" customWidth="1"/>
    <col min="13" max="13" width="26.28515625" bestFit="1" customWidth="1"/>
    <col min="14" max="14" width="24.5703125" customWidth="1"/>
  </cols>
  <sheetData>
    <row r="1" spans="1:14" x14ac:dyDescent="0.25">
      <c r="A1" s="7" t="s">
        <v>10</v>
      </c>
      <c r="B1" s="7" t="s">
        <v>161</v>
      </c>
      <c r="C1" s="7" t="s">
        <v>164</v>
      </c>
      <c r="D1" s="7" t="s">
        <v>163</v>
      </c>
      <c r="E1" s="7" t="s">
        <v>72</v>
      </c>
      <c r="F1" s="7" t="s">
        <v>73</v>
      </c>
      <c r="G1" s="7" t="s">
        <v>75</v>
      </c>
      <c r="H1" s="7" t="s">
        <v>74</v>
      </c>
      <c r="I1" s="7" t="s">
        <v>66</v>
      </c>
      <c r="J1" s="7" t="s">
        <v>71</v>
      </c>
      <c r="K1" s="7" t="s">
        <v>133</v>
      </c>
      <c r="L1" s="7" t="s">
        <v>185</v>
      </c>
      <c r="M1" s="7" t="s">
        <v>186</v>
      </c>
      <c r="N1" s="7" t="s">
        <v>69</v>
      </c>
    </row>
    <row r="2" spans="1:14" x14ac:dyDescent="0.25">
      <c r="A2" s="4" t="s">
        <v>140</v>
      </c>
      <c r="B2" s="4" t="s">
        <v>162</v>
      </c>
      <c r="C2" s="1" t="s">
        <v>160</v>
      </c>
      <c r="D2" s="1" t="s">
        <v>165</v>
      </c>
      <c r="E2" s="1" t="s">
        <v>128</v>
      </c>
      <c r="F2" s="1" t="s">
        <v>129</v>
      </c>
      <c r="G2" s="1" t="s">
        <v>67</v>
      </c>
      <c r="H2" s="1"/>
      <c r="I2" s="1" t="b">
        <v>1</v>
      </c>
      <c r="J2" s="1" t="b">
        <v>1</v>
      </c>
      <c r="K2" s="1" t="b">
        <v>1</v>
      </c>
      <c r="L2" s="1" t="b">
        <v>1</v>
      </c>
      <c r="M2" s="1" t="b">
        <v>1</v>
      </c>
      <c r="N2" s="1" t="b">
        <f>AND(I1:M2)</f>
        <v>1</v>
      </c>
    </row>
    <row r="3" spans="1:14" x14ac:dyDescent="0.25">
      <c r="A3" s="4" t="s">
        <v>141</v>
      </c>
      <c r="B3" s="4" t="s">
        <v>162</v>
      </c>
      <c r="C3" s="1" t="s">
        <v>160</v>
      </c>
      <c r="D3" s="1" t="s">
        <v>166</v>
      </c>
      <c r="E3" s="1" t="s">
        <v>128</v>
      </c>
      <c r="F3" s="1" t="s">
        <v>129</v>
      </c>
      <c r="G3" s="1" t="s">
        <v>67</v>
      </c>
      <c r="H3" s="1"/>
      <c r="I3" s="1" t="b">
        <v>1</v>
      </c>
      <c r="J3" s="1" t="b">
        <v>1</v>
      </c>
      <c r="K3" s="1" t="b">
        <v>1</v>
      </c>
      <c r="L3" s="1" t="b">
        <v>1</v>
      </c>
      <c r="M3" s="1" t="b">
        <v>1</v>
      </c>
      <c r="N3" s="1" t="b">
        <f t="shared" ref="N3:N21" si="0">AND(I2:M3)</f>
        <v>1</v>
      </c>
    </row>
    <row r="4" spans="1:14" x14ac:dyDescent="0.25">
      <c r="A4" s="4" t="s">
        <v>142</v>
      </c>
      <c r="B4" s="4" t="s">
        <v>162</v>
      </c>
      <c r="C4" s="1" t="s">
        <v>160</v>
      </c>
      <c r="D4" s="1" t="s">
        <v>167</v>
      </c>
      <c r="E4" s="1" t="s">
        <v>128</v>
      </c>
      <c r="F4" s="1" t="s">
        <v>129</v>
      </c>
      <c r="G4" s="1" t="s">
        <v>67</v>
      </c>
      <c r="H4" s="1"/>
      <c r="I4" s="1" t="b">
        <v>1</v>
      </c>
      <c r="J4" s="1" t="b">
        <v>1</v>
      </c>
      <c r="K4" s="1" t="b">
        <v>1</v>
      </c>
      <c r="L4" s="1" t="b">
        <v>1</v>
      </c>
      <c r="M4" s="1" t="b">
        <v>1</v>
      </c>
      <c r="N4" s="1" t="b">
        <f t="shared" si="0"/>
        <v>1</v>
      </c>
    </row>
    <row r="5" spans="1:14" x14ac:dyDescent="0.25">
      <c r="A5" s="4" t="s">
        <v>143</v>
      </c>
      <c r="B5" s="4" t="s">
        <v>162</v>
      </c>
      <c r="C5" s="1" t="s">
        <v>160</v>
      </c>
      <c r="D5" s="1" t="s">
        <v>168</v>
      </c>
      <c r="E5" s="1" t="s">
        <v>128</v>
      </c>
      <c r="F5" s="1" t="s">
        <v>129</v>
      </c>
      <c r="G5" s="1" t="s">
        <v>67</v>
      </c>
      <c r="H5" s="1"/>
      <c r="I5" s="1" t="b">
        <v>1</v>
      </c>
      <c r="J5" s="1" t="b">
        <v>1</v>
      </c>
      <c r="K5" s="1" t="b">
        <v>1</v>
      </c>
      <c r="L5" s="1" t="b">
        <v>1</v>
      </c>
      <c r="M5" s="1" t="b">
        <v>1</v>
      </c>
      <c r="N5" s="1" t="b">
        <f t="shared" si="0"/>
        <v>1</v>
      </c>
    </row>
    <row r="6" spans="1:14" x14ac:dyDescent="0.25">
      <c r="A6" s="4" t="s">
        <v>144</v>
      </c>
      <c r="B6" s="4" t="s">
        <v>162</v>
      </c>
      <c r="C6" s="1" t="s">
        <v>160</v>
      </c>
      <c r="D6" s="1" t="s">
        <v>169</v>
      </c>
      <c r="E6" s="1" t="s">
        <v>128</v>
      </c>
      <c r="F6" s="1" t="s">
        <v>129</v>
      </c>
      <c r="G6" s="1" t="s">
        <v>67</v>
      </c>
      <c r="H6" s="1"/>
      <c r="I6" s="1" t="b">
        <v>1</v>
      </c>
      <c r="J6" s="1" t="b">
        <v>1</v>
      </c>
      <c r="K6" s="1" t="b">
        <v>1</v>
      </c>
      <c r="L6" s="1" t="b">
        <v>1</v>
      </c>
      <c r="M6" s="1" t="b">
        <v>1</v>
      </c>
      <c r="N6" s="1" t="b">
        <f t="shared" si="0"/>
        <v>1</v>
      </c>
    </row>
    <row r="7" spans="1:14" x14ac:dyDescent="0.25">
      <c r="A7" s="4" t="s">
        <v>145</v>
      </c>
      <c r="B7" s="4" t="s">
        <v>162</v>
      </c>
      <c r="C7" s="1" t="s">
        <v>160</v>
      </c>
      <c r="D7" s="1" t="s">
        <v>170</v>
      </c>
      <c r="E7" s="1" t="s">
        <v>128</v>
      </c>
      <c r="F7" s="1" t="s">
        <v>129</v>
      </c>
      <c r="G7" s="1" t="s">
        <v>67</v>
      </c>
      <c r="H7" s="1"/>
      <c r="I7" s="1" t="b">
        <v>1</v>
      </c>
      <c r="J7" s="1" t="b">
        <v>1</v>
      </c>
      <c r="K7" s="1" t="b">
        <v>1</v>
      </c>
      <c r="L7" s="1" t="b">
        <v>1</v>
      </c>
      <c r="M7" s="1" t="b">
        <v>1</v>
      </c>
      <c r="N7" s="1" t="b">
        <f t="shared" si="0"/>
        <v>1</v>
      </c>
    </row>
    <row r="8" spans="1:14" x14ac:dyDescent="0.25">
      <c r="A8" s="4" t="s">
        <v>146</v>
      </c>
      <c r="B8" s="4" t="s">
        <v>162</v>
      </c>
      <c r="C8" s="1" t="s">
        <v>160</v>
      </c>
      <c r="D8" s="1" t="s">
        <v>171</v>
      </c>
      <c r="E8" s="1" t="s">
        <v>128</v>
      </c>
      <c r="F8" s="1" t="s">
        <v>129</v>
      </c>
      <c r="G8" s="1" t="s">
        <v>67</v>
      </c>
      <c r="H8" s="1"/>
      <c r="I8" s="1" t="b">
        <v>1</v>
      </c>
      <c r="J8" s="1" t="b">
        <v>1</v>
      </c>
      <c r="K8" s="1" t="b">
        <v>1</v>
      </c>
      <c r="L8" s="1" t="b">
        <v>1</v>
      </c>
      <c r="M8" s="1" t="b">
        <v>1</v>
      </c>
      <c r="N8" s="1" t="b">
        <f t="shared" si="0"/>
        <v>1</v>
      </c>
    </row>
    <row r="9" spans="1:14" x14ac:dyDescent="0.25">
      <c r="A9" s="4" t="s">
        <v>147</v>
      </c>
      <c r="B9" s="4" t="s">
        <v>162</v>
      </c>
      <c r="C9" s="1" t="s">
        <v>160</v>
      </c>
      <c r="D9" s="1" t="s">
        <v>172</v>
      </c>
      <c r="E9" s="1" t="s">
        <v>128</v>
      </c>
      <c r="F9" s="1" t="s">
        <v>129</v>
      </c>
      <c r="G9" s="1" t="s">
        <v>67</v>
      </c>
      <c r="H9" s="1"/>
      <c r="I9" s="1" t="b">
        <v>1</v>
      </c>
      <c r="J9" s="1" t="b">
        <v>1</v>
      </c>
      <c r="K9" s="1" t="b">
        <v>1</v>
      </c>
      <c r="L9" s="1" t="b">
        <v>1</v>
      </c>
      <c r="M9" s="1" t="b">
        <v>1</v>
      </c>
      <c r="N9" s="1" t="b">
        <f t="shared" si="0"/>
        <v>1</v>
      </c>
    </row>
    <row r="10" spans="1:14" x14ac:dyDescent="0.25">
      <c r="A10" s="4" t="s">
        <v>148</v>
      </c>
      <c r="B10" s="4" t="s">
        <v>162</v>
      </c>
      <c r="C10" s="1" t="s">
        <v>160</v>
      </c>
      <c r="D10" s="1" t="s">
        <v>173</v>
      </c>
      <c r="E10" s="1" t="s">
        <v>128</v>
      </c>
      <c r="F10" s="1" t="s">
        <v>129</v>
      </c>
      <c r="G10" s="1" t="s">
        <v>67</v>
      </c>
      <c r="H10" s="1"/>
      <c r="I10" s="1" t="b">
        <v>1</v>
      </c>
      <c r="J10" s="1" t="b">
        <v>1</v>
      </c>
      <c r="K10" s="1" t="b">
        <v>1</v>
      </c>
      <c r="L10" s="1" t="b">
        <v>1</v>
      </c>
      <c r="M10" s="1" t="b">
        <v>1</v>
      </c>
      <c r="N10" s="1" t="b">
        <f t="shared" si="0"/>
        <v>1</v>
      </c>
    </row>
    <row r="11" spans="1:14" x14ac:dyDescent="0.25">
      <c r="A11" s="4" t="s">
        <v>149</v>
      </c>
      <c r="B11" s="4" t="s">
        <v>162</v>
      </c>
      <c r="C11" s="1" t="s">
        <v>160</v>
      </c>
      <c r="D11" s="1" t="s">
        <v>174</v>
      </c>
      <c r="E11" s="1" t="s">
        <v>128</v>
      </c>
      <c r="F11" s="1" t="s">
        <v>129</v>
      </c>
      <c r="G11" s="1" t="s">
        <v>67</v>
      </c>
      <c r="H11" s="1"/>
      <c r="I11" s="1" t="b">
        <v>1</v>
      </c>
      <c r="J11" s="1" t="b">
        <v>1</v>
      </c>
      <c r="K11" s="1" t="b">
        <v>1</v>
      </c>
      <c r="L11" s="1" t="b">
        <v>1</v>
      </c>
      <c r="M11" s="1" t="b">
        <v>1</v>
      </c>
      <c r="N11" s="1" t="b">
        <f t="shared" si="0"/>
        <v>1</v>
      </c>
    </row>
    <row r="12" spans="1:14" x14ac:dyDescent="0.25">
      <c r="A12" s="4" t="s">
        <v>150</v>
      </c>
      <c r="B12" s="4" t="s">
        <v>162</v>
      </c>
      <c r="C12" s="1" t="s">
        <v>160</v>
      </c>
      <c r="D12" s="1" t="s">
        <v>175</v>
      </c>
      <c r="E12" s="1" t="s">
        <v>128</v>
      </c>
      <c r="F12" s="1" t="s">
        <v>129</v>
      </c>
      <c r="G12" s="1" t="s">
        <v>67</v>
      </c>
      <c r="H12" s="1"/>
      <c r="I12" s="1" t="b">
        <v>1</v>
      </c>
      <c r="J12" s="1" t="b">
        <v>1</v>
      </c>
      <c r="K12" s="1" t="b">
        <v>1</v>
      </c>
      <c r="L12" s="1" t="b">
        <v>1</v>
      </c>
      <c r="M12" s="1" t="b">
        <v>1</v>
      </c>
      <c r="N12" s="1" t="b">
        <f t="shared" si="0"/>
        <v>1</v>
      </c>
    </row>
    <row r="13" spans="1:14" x14ac:dyDescent="0.25">
      <c r="A13" s="4" t="s">
        <v>151</v>
      </c>
      <c r="B13" s="4" t="s">
        <v>162</v>
      </c>
      <c r="C13" s="1" t="s">
        <v>160</v>
      </c>
      <c r="D13" s="1" t="s">
        <v>176</v>
      </c>
      <c r="E13" s="1" t="s">
        <v>128</v>
      </c>
      <c r="F13" s="1" t="s">
        <v>129</v>
      </c>
      <c r="G13" s="1" t="s">
        <v>67</v>
      </c>
      <c r="H13" s="1"/>
      <c r="I13" s="1" t="b">
        <v>1</v>
      </c>
      <c r="J13" s="1" t="b">
        <v>1</v>
      </c>
      <c r="K13" s="1" t="b">
        <v>1</v>
      </c>
      <c r="L13" s="1" t="b">
        <v>1</v>
      </c>
      <c r="M13" s="1" t="b">
        <v>1</v>
      </c>
      <c r="N13" s="1" t="b">
        <f t="shared" si="0"/>
        <v>1</v>
      </c>
    </row>
    <row r="14" spans="1:14" x14ac:dyDescent="0.25">
      <c r="A14" s="4" t="s">
        <v>152</v>
      </c>
      <c r="B14" s="4" t="s">
        <v>162</v>
      </c>
      <c r="C14" s="1" t="s">
        <v>160</v>
      </c>
      <c r="D14" s="1" t="s">
        <v>177</v>
      </c>
      <c r="E14" s="1" t="s">
        <v>128</v>
      </c>
      <c r="F14" s="1" t="s">
        <v>129</v>
      </c>
      <c r="G14" s="1" t="s">
        <v>67</v>
      </c>
      <c r="H14" s="1"/>
      <c r="I14" s="1" t="b">
        <v>1</v>
      </c>
      <c r="J14" s="1" t="b">
        <v>1</v>
      </c>
      <c r="K14" s="1" t="b">
        <v>1</v>
      </c>
      <c r="L14" s="1" t="b">
        <v>1</v>
      </c>
      <c r="M14" s="1" t="b">
        <v>1</v>
      </c>
      <c r="N14" s="1" t="b">
        <f t="shared" si="0"/>
        <v>1</v>
      </c>
    </row>
    <row r="15" spans="1:14" x14ac:dyDescent="0.25">
      <c r="A15" s="4" t="s">
        <v>153</v>
      </c>
      <c r="B15" s="4" t="s">
        <v>162</v>
      </c>
      <c r="C15" s="1" t="s">
        <v>160</v>
      </c>
      <c r="D15" s="1" t="s">
        <v>178</v>
      </c>
      <c r="E15" s="1" t="s">
        <v>128</v>
      </c>
      <c r="F15" s="1" t="s">
        <v>129</v>
      </c>
      <c r="G15" s="1" t="s">
        <v>67</v>
      </c>
      <c r="H15" s="1"/>
      <c r="I15" s="1" t="b">
        <v>1</v>
      </c>
      <c r="J15" s="1" t="b">
        <v>1</v>
      </c>
      <c r="K15" s="1" t="b">
        <v>1</v>
      </c>
      <c r="L15" s="1" t="b">
        <v>1</v>
      </c>
      <c r="M15" s="1" t="b">
        <v>1</v>
      </c>
      <c r="N15" s="1" t="b">
        <f t="shared" si="0"/>
        <v>1</v>
      </c>
    </row>
    <row r="16" spans="1:14" x14ac:dyDescent="0.25">
      <c r="A16" s="4" t="s">
        <v>154</v>
      </c>
      <c r="B16" s="4" t="s">
        <v>162</v>
      </c>
      <c r="C16" s="1" t="s">
        <v>160</v>
      </c>
      <c r="D16" s="1" t="s">
        <v>179</v>
      </c>
      <c r="E16" s="1" t="s">
        <v>128</v>
      </c>
      <c r="F16" s="1" t="s">
        <v>129</v>
      </c>
      <c r="G16" s="1" t="s">
        <v>67</v>
      </c>
      <c r="H16" s="1"/>
      <c r="I16" s="1" t="b">
        <v>1</v>
      </c>
      <c r="J16" s="1" t="b">
        <v>1</v>
      </c>
      <c r="K16" s="1" t="b">
        <v>1</v>
      </c>
      <c r="L16" s="1" t="b">
        <v>1</v>
      </c>
      <c r="M16" s="1" t="b">
        <v>1</v>
      </c>
      <c r="N16" s="1" t="b">
        <f t="shared" si="0"/>
        <v>1</v>
      </c>
    </row>
    <row r="17" spans="1:14" x14ac:dyDescent="0.25">
      <c r="A17" s="4" t="s">
        <v>155</v>
      </c>
      <c r="B17" s="4" t="s">
        <v>162</v>
      </c>
      <c r="C17" s="1" t="s">
        <v>160</v>
      </c>
      <c r="D17" s="1" t="s">
        <v>180</v>
      </c>
      <c r="E17" s="1" t="s">
        <v>128</v>
      </c>
      <c r="F17" s="1" t="s">
        <v>129</v>
      </c>
      <c r="G17" s="1" t="s">
        <v>67</v>
      </c>
      <c r="H17" s="1"/>
      <c r="I17" s="1" t="b">
        <v>1</v>
      </c>
      <c r="J17" s="1" t="b">
        <v>1</v>
      </c>
      <c r="K17" s="1" t="b">
        <v>1</v>
      </c>
      <c r="L17" s="1" t="b">
        <v>1</v>
      </c>
      <c r="M17" s="1" t="b">
        <v>1</v>
      </c>
      <c r="N17" s="1" t="b">
        <f t="shared" si="0"/>
        <v>1</v>
      </c>
    </row>
    <row r="18" spans="1:14" x14ac:dyDescent="0.25">
      <c r="A18" s="4" t="s">
        <v>156</v>
      </c>
      <c r="B18" s="4" t="s">
        <v>162</v>
      </c>
      <c r="C18" s="1" t="s">
        <v>160</v>
      </c>
      <c r="D18" s="1" t="s">
        <v>181</v>
      </c>
      <c r="E18" s="1" t="s">
        <v>128</v>
      </c>
      <c r="F18" s="1" t="s">
        <v>129</v>
      </c>
      <c r="G18" s="1" t="s">
        <v>67</v>
      </c>
      <c r="H18" s="1"/>
      <c r="I18" s="1" t="b">
        <v>1</v>
      </c>
      <c r="J18" s="1" t="b">
        <v>1</v>
      </c>
      <c r="K18" s="1" t="b">
        <v>1</v>
      </c>
      <c r="L18" s="1" t="b">
        <v>1</v>
      </c>
      <c r="M18" s="1" t="b">
        <v>1</v>
      </c>
      <c r="N18" s="1" t="b">
        <f t="shared" si="0"/>
        <v>1</v>
      </c>
    </row>
    <row r="19" spans="1:14" x14ac:dyDescent="0.25">
      <c r="A19" s="4" t="s">
        <v>157</v>
      </c>
      <c r="B19" s="4" t="s">
        <v>162</v>
      </c>
      <c r="C19" s="1" t="s">
        <v>160</v>
      </c>
      <c r="D19" s="1" t="s">
        <v>182</v>
      </c>
      <c r="E19" s="1" t="s">
        <v>128</v>
      </c>
      <c r="F19" s="1" t="s">
        <v>129</v>
      </c>
      <c r="G19" s="1" t="s">
        <v>67</v>
      </c>
      <c r="H19" s="1"/>
      <c r="I19" s="1" t="b">
        <v>1</v>
      </c>
      <c r="J19" s="1" t="b">
        <v>1</v>
      </c>
      <c r="K19" s="1" t="b">
        <v>1</v>
      </c>
      <c r="L19" s="1" t="b">
        <v>1</v>
      </c>
      <c r="M19" s="1" t="b">
        <v>1</v>
      </c>
      <c r="N19" s="1" t="b">
        <f t="shared" si="0"/>
        <v>1</v>
      </c>
    </row>
    <row r="20" spans="1:14" x14ac:dyDescent="0.25">
      <c r="A20" s="4" t="s">
        <v>158</v>
      </c>
      <c r="B20" s="4" t="s">
        <v>162</v>
      </c>
      <c r="C20" s="1" t="s">
        <v>160</v>
      </c>
      <c r="D20" s="1" t="s">
        <v>183</v>
      </c>
      <c r="E20" s="1" t="s">
        <v>128</v>
      </c>
      <c r="F20" s="1" t="s">
        <v>129</v>
      </c>
      <c r="G20" s="1" t="s">
        <v>67</v>
      </c>
      <c r="H20" s="1"/>
      <c r="I20" s="1" t="b">
        <v>1</v>
      </c>
      <c r="J20" s="1" t="b">
        <v>1</v>
      </c>
      <c r="K20" s="1" t="b">
        <v>1</v>
      </c>
      <c r="L20" s="1" t="b">
        <v>1</v>
      </c>
      <c r="M20" s="1" t="b">
        <v>1</v>
      </c>
      <c r="N20" s="1" t="b">
        <f t="shared" si="0"/>
        <v>1</v>
      </c>
    </row>
    <row r="21" spans="1:14" x14ac:dyDescent="0.25">
      <c r="A21" s="4" t="s">
        <v>159</v>
      </c>
      <c r="B21" s="4" t="s">
        <v>162</v>
      </c>
      <c r="C21" s="1" t="s">
        <v>160</v>
      </c>
      <c r="D21" s="1" t="s">
        <v>184</v>
      </c>
      <c r="E21" s="1" t="s">
        <v>128</v>
      </c>
      <c r="F21" s="1" t="s">
        <v>129</v>
      </c>
      <c r="G21" s="1" t="s">
        <v>67</v>
      </c>
      <c r="H21" s="1"/>
      <c r="I21" s="1" t="b">
        <v>1</v>
      </c>
      <c r="J21" s="1" t="b">
        <v>1</v>
      </c>
      <c r="K21" s="1" t="b">
        <v>1</v>
      </c>
      <c r="L21" s="1" t="b">
        <v>1</v>
      </c>
      <c r="M21" s="1" t="b">
        <v>1</v>
      </c>
      <c r="N21" s="1" t="b">
        <f t="shared" si="0"/>
        <v>1</v>
      </c>
    </row>
  </sheetData>
  <phoneticPr fontId="5" type="noConversion"/>
  <conditionalFormatting sqref="I2:N21">
    <cfRule type="cellIs" dxfId="13" priority="1" operator="equal">
      <formula>FALSE</formula>
    </cfRule>
    <cfRule type="cellIs" dxfId="12" priority="2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35C99-B7C1-43B3-A505-018789FC8CBA}">
  <dimension ref="A1:Q47"/>
  <sheetViews>
    <sheetView zoomScale="70" zoomScaleNormal="70" workbookViewId="0">
      <selection activeCell="A47" sqref="A47"/>
    </sheetView>
  </sheetViews>
  <sheetFormatPr defaultRowHeight="15" x14ac:dyDescent="0.25"/>
  <cols>
    <col min="1" max="1" width="32.28515625" customWidth="1"/>
    <col min="2" max="2" width="26.42578125" customWidth="1"/>
    <col min="3" max="3" width="28" customWidth="1"/>
    <col min="4" max="4" width="17.140625" customWidth="1"/>
    <col min="5" max="8" width="28" customWidth="1"/>
    <col min="9" max="9" width="34" bestFit="1" customWidth="1"/>
    <col min="10" max="10" width="34" customWidth="1"/>
    <col min="11" max="11" width="26.42578125" bestFit="1" customWidth="1"/>
    <col min="12" max="12" width="19" bestFit="1" customWidth="1"/>
    <col min="13" max="13" width="21.5703125" bestFit="1" customWidth="1"/>
    <col min="14" max="14" width="23.85546875" customWidth="1"/>
    <col min="15" max="15" width="18.42578125" bestFit="1" customWidth="1"/>
    <col min="16" max="16" width="12.42578125" bestFit="1" customWidth="1"/>
    <col min="17" max="17" width="24.5703125" customWidth="1"/>
  </cols>
  <sheetData>
    <row r="1" spans="1:17" x14ac:dyDescent="0.25">
      <c r="A1" s="7" t="s">
        <v>10</v>
      </c>
      <c r="B1" s="7" t="s">
        <v>11</v>
      </c>
      <c r="C1" s="7" t="s">
        <v>12</v>
      </c>
      <c r="D1" s="7" t="s">
        <v>124</v>
      </c>
      <c r="E1" s="7" t="s">
        <v>72</v>
      </c>
      <c r="F1" s="7" t="s">
        <v>73</v>
      </c>
      <c r="G1" s="7" t="s">
        <v>75</v>
      </c>
      <c r="H1" s="7" t="s">
        <v>74</v>
      </c>
      <c r="I1" s="7" t="s">
        <v>66</v>
      </c>
      <c r="J1" s="7" t="s">
        <v>71</v>
      </c>
      <c r="K1" s="7" t="s">
        <v>13</v>
      </c>
      <c r="L1" s="7" t="s">
        <v>14</v>
      </c>
      <c r="M1" s="7" t="s">
        <v>62</v>
      </c>
      <c r="N1" s="7" t="s">
        <v>63</v>
      </c>
      <c r="O1" s="7" t="s">
        <v>64</v>
      </c>
      <c r="P1" s="7" t="s">
        <v>65</v>
      </c>
      <c r="Q1" s="7" t="s">
        <v>69</v>
      </c>
    </row>
    <row r="2" spans="1:17" x14ac:dyDescent="0.25">
      <c r="A2" s="4" t="s">
        <v>76</v>
      </c>
      <c r="B2" s="4" t="s">
        <v>122</v>
      </c>
      <c r="C2" s="1" t="s">
        <v>123</v>
      </c>
      <c r="D2" s="1"/>
      <c r="E2" s="1"/>
      <c r="F2" s="1"/>
      <c r="G2" s="1"/>
      <c r="H2" s="1"/>
      <c r="I2" s="1" t="b">
        <v>1</v>
      </c>
      <c r="J2" s="1" t="b">
        <v>1</v>
      </c>
      <c r="K2" s="1" t="b">
        <v>0</v>
      </c>
      <c r="L2" s="1" t="b">
        <v>1</v>
      </c>
      <c r="M2" s="1" t="b">
        <v>1</v>
      </c>
      <c r="N2" s="1" t="b">
        <v>1</v>
      </c>
      <c r="O2" s="1" t="b">
        <v>1</v>
      </c>
      <c r="P2" s="1" t="b">
        <v>1</v>
      </c>
      <c r="Q2" s="1" t="b">
        <f>AND(I2:P2)</f>
        <v>0</v>
      </c>
    </row>
    <row r="3" spans="1:17" x14ac:dyDescent="0.25">
      <c r="A3" s="4" t="s">
        <v>77</v>
      </c>
      <c r="B3" s="4" t="s">
        <v>122</v>
      </c>
      <c r="C3" s="1" t="s">
        <v>123</v>
      </c>
      <c r="D3" s="1"/>
      <c r="E3" s="1"/>
      <c r="F3" s="1"/>
      <c r="G3" s="1"/>
      <c r="H3" s="1"/>
      <c r="I3" s="1" t="b">
        <v>1</v>
      </c>
      <c r="J3" s="1" t="b">
        <v>1</v>
      </c>
      <c r="K3" s="1" t="b">
        <v>0</v>
      </c>
      <c r="L3" s="1" t="b">
        <v>1</v>
      </c>
      <c r="M3" s="1" t="b">
        <v>1</v>
      </c>
      <c r="N3" s="1" t="b">
        <v>1</v>
      </c>
      <c r="O3" s="1" t="b">
        <v>1</v>
      </c>
      <c r="P3" s="1" t="b">
        <v>1</v>
      </c>
      <c r="Q3" s="1" t="b">
        <f t="shared" ref="Q3:Q47" si="0">AND(I3:P3)</f>
        <v>0</v>
      </c>
    </row>
    <row r="4" spans="1:17" x14ac:dyDescent="0.25">
      <c r="A4" s="4" t="s">
        <v>78</v>
      </c>
      <c r="B4" s="4" t="s">
        <v>122</v>
      </c>
      <c r="C4" s="1" t="s">
        <v>123</v>
      </c>
      <c r="D4" s="1"/>
      <c r="E4" s="1"/>
      <c r="F4" s="1"/>
      <c r="G4" s="1"/>
      <c r="H4" s="1"/>
      <c r="I4" s="1" t="b">
        <v>1</v>
      </c>
      <c r="J4" s="1" t="b">
        <v>1</v>
      </c>
      <c r="K4" s="1" t="b">
        <v>0</v>
      </c>
      <c r="L4" s="1" t="b">
        <v>1</v>
      </c>
      <c r="M4" s="1" t="b">
        <v>1</v>
      </c>
      <c r="N4" s="1" t="b">
        <v>1</v>
      </c>
      <c r="O4" s="1" t="b">
        <v>1</v>
      </c>
      <c r="P4" s="1" t="b">
        <v>1</v>
      </c>
      <c r="Q4" s="1" t="b">
        <f t="shared" si="0"/>
        <v>0</v>
      </c>
    </row>
    <row r="5" spans="1:17" x14ac:dyDescent="0.25">
      <c r="A5" s="4" t="s">
        <v>79</v>
      </c>
      <c r="B5" s="4" t="s">
        <v>122</v>
      </c>
      <c r="C5" s="1" t="s">
        <v>123</v>
      </c>
      <c r="D5" s="1"/>
      <c r="E5" s="1"/>
      <c r="F5" s="1"/>
      <c r="G5" s="1"/>
      <c r="H5" s="1"/>
      <c r="I5" s="1" t="b">
        <v>1</v>
      </c>
      <c r="J5" s="1" t="b">
        <v>1</v>
      </c>
      <c r="K5" s="1" t="b">
        <v>0</v>
      </c>
      <c r="L5" s="1" t="b">
        <v>1</v>
      </c>
      <c r="M5" s="1" t="b">
        <v>1</v>
      </c>
      <c r="N5" s="1" t="b">
        <v>1</v>
      </c>
      <c r="O5" s="1" t="b">
        <v>1</v>
      </c>
      <c r="P5" s="1" t="b">
        <v>1</v>
      </c>
      <c r="Q5" s="1" t="b">
        <f t="shared" si="0"/>
        <v>0</v>
      </c>
    </row>
    <row r="6" spans="1:17" x14ac:dyDescent="0.25">
      <c r="A6" s="4" t="s">
        <v>80</v>
      </c>
      <c r="B6" s="4" t="s">
        <v>122</v>
      </c>
      <c r="C6" s="1" t="s">
        <v>123</v>
      </c>
      <c r="D6" s="1"/>
      <c r="E6" s="1"/>
      <c r="F6" s="1"/>
      <c r="G6" s="1"/>
      <c r="H6" s="1"/>
      <c r="I6" s="1" t="b">
        <v>1</v>
      </c>
      <c r="J6" s="1" t="b">
        <v>1</v>
      </c>
      <c r="K6" s="1" t="b">
        <v>0</v>
      </c>
      <c r="L6" s="1" t="b">
        <v>1</v>
      </c>
      <c r="M6" s="1" t="b">
        <v>1</v>
      </c>
      <c r="N6" s="1" t="b">
        <v>1</v>
      </c>
      <c r="O6" s="1" t="b">
        <v>1</v>
      </c>
      <c r="P6" s="1" t="b">
        <v>1</v>
      </c>
      <c r="Q6" s="1" t="b">
        <f t="shared" si="0"/>
        <v>0</v>
      </c>
    </row>
    <row r="7" spans="1:17" x14ac:dyDescent="0.25">
      <c r="A7" s="4" t="s">
        <v>81</v>
      </c>
      <c r="B7" s="4" t="s">
        <v>122</v>
      </c>
      <c r="C7" s="1" t="s">
        <v>123</v>
      </c>
      <c r="D7" s="1"/>
      <c r="E7" s="1"/>
      <c r="F7" s="1"/>
      <c r="G7" s="1"/>
      <c r="H7" s="1"/>
      <c r="I7" s="1" t="b">
        <v>1</v>
      </c>
      <c r="J7" s="1" t="b">
        <v>1</v>
      </c>
      <c r="K7" s="1" t="b">
        <v>1</v>
      </c>
      <c r="L7" s="1" t="b">
        <v>1</v>
      </c>
      <c r="M7" s="1" t="b">
        <v>1</v>
      </c>
      <c r="N7" s="1" t="b">
        <v>1</v>
      </c>
      <c r="O7" s="1" t="b">
        <v>1</v>
      </c>
      <c r="P7" s="1" t="b">
        <v>1</v>
      </c>
      <c r="Q7" s="1" t="b">
        <f t="shared" si="0"/>
        <v>1</v>
      </c>
    </row>
    <row r="8" spans="1:17" x14ac:dyDescent="0.25">
      <c r="A8" s="4" t="s">
        <v>82</v>
      </c>
      <c r="B8" s="4" t="s">
        <v>122</v>
      </c>
      <c r="C8" s="1" t="s">
        <v>123</v>
      </c>
      <c r="D8" s="1"/>
      <c r="E8" s="1"/>
      <c r="F8" s="1"/>
      <c r="G8" s="1"/>
      <c r="H8" s="1"/>
      <c r="I8" s="1" t="b">
        <v>1</v>
      </c>
      <c r="J8" s="1" t="b">
        <v>1</v>
      </c>
      <c r="K8" s="1" t="b">
        <v>1</v>
      </c>
      <c r="L8" s="1" t="b">
        <v>1</v>
      </c>
      <c r="M8" s="1" t="b">
        <v>1</v>
      </c>
      <c r="N8" s="1" t="b">
        <v>1</v>
      </c>
      <c r="O8" s="1" t="b">
        <v>1</v>
      </c>
      <c r="P8" s="1" t="b">
        <v>1</v>
      </c>
      <c r="Q8" s="1" t="b">
        <f t="shared" si="0"/>
        <v>1</v>
      </c>
    </row>
    <row r="9" spans="1:17" x14ac:dyDescent="0.25">
      <c r="A9" s="4" t="s">
        <v>83</v>
      </c>
      <c r="B9" s="4" t="s">
        <v>122</v>
      </c>
      <c r="C9" s="1" t="s">
        <v>123</v>
      </c>
      <c r="D9" s="1"/>
      <c r="E9" s="1"/>
      <c r="F9" s="1"/>
      <c r="G9" s="1"/>
      <c r="H9" s="1"/>
      <c r="I9" s="1" t="b">
        <v>1</v>
      </c>
      <c r="J9" s="1" t="b">
        <v>1</v>
      </c>
      <c r="K9" s="1" t="b">
        <v>1</v>
      </c>
      <c r="L9" s="1" t="b">
        <v>1</v>
      </c>
      <c r="M9" s="1" t="b">
        <v>1</v>
      </c>
      <c r="N9" s="1" t="b">
        <v>1</v>
      </c>
      <c r="O9" s="1" t="b">
        <v>1</v>
      </c>
      <c r="P9" s="1" t="b">
        <v>0</v>
      </c>
      <c r="Q9" s="1" t="b">
        <f t="shared" si="0"/>
        <v>0</v>
      </c>
    </row>
    <row r="10" spans="1:17" x14ac:dyDescent="0.25">
      <c r="A10" s="4" t="s">
        <v>84</v>
      </c>
      <c r="B10" s="4" t="s">
        <v>122</v>
      </c>
      <c r="C10" s="1" t="s">
        <v>123</v>
      </c>
      <c r="D10" s="1"/>
      <c r="E10" s="1"/>
      <c r="F10" s="1"/>
      <c r="G10" s="1"/>
      <c r="H10" s="1"/>
      <c r="I10" s="1" t="b">
        <v>1</v>
      </c>
      <c r="J10" s="1" t="b">
        <v>1</v>
      </c>
      <c r="K10" s="1" t="b">
        <v>1</v>
      </c>
      <c r="L10" s="1" t="b">
        <v>1</v>
      </c>
      <c r="M10" s="1" t="b">
        <v>0</v>
      </c>
      <c r="N10" s="1" t="b">
        <v>1</v>
      </c>
      <c r="O10" s="1" t="b">
        <v>1</v>
      </c>
      <c r="P10" s="1" t="b">
        <v>1</v>
      </c>
      <c r="Q10" s="1" t="b">
        <f t="shared" si="0"/>
        <v>0</v>
      </c>
    </row>
    <row r="11" spans="1:17" x14ac:dyDescent="0.25">
      <c r="A11" s="4" t="s">
        <v>85</v>
      </c>
      <c r="B11" s="4" t="s">
        <v>122</v>
      </c>
      <c r="C11" s="1" t="s">
        <v>123</v>
      </c>
      <c r="D11" s="1"/>
      <c r="E11" s="1"/>
      <c r="F11" s="1"/>
      <c r="G11" s="1"/>
      <c r="H11" s="1"/>
      <c r="I11" s="1" t="b">
        <v>1</v>
      </c>
      <c r="J11" s="1" t="b">
        <v>1</v>
      </c>
      <c r="K11" s="1" t="b">
        <v>1</v>
      </c>
      <c r="L11" s="1" t="b">
        <v>1</v>
      </c>
      <c r="M11" s="1" t="b">
        <v>0</v>
      </c>
      <c r="N11" s="1" t="b">
        <v>1</v>
      </c>
      <c r="O11" s="1" t="b">
        <v>1</v>
      </c>
      <c r="P11" s="1" t="b">
        <v>1</v>
      </c>
      <c r="Q11" s="1" t="b">
        <f t="shared" si="0"/>
        <v>0</v>
      </c>
    </row>
    <row r="12" spans="1:17" x14ac:dyDescent="0.25">
      <c r="A12" s="4" t="s">
        <v>86</v>
      </c>
      <c r="B12" s="4" t="s">
        <v>122</v>
      </c>
      <c r="C12" s="1" t="s">
        <v>123</v>
      </c>
      <c r="D12" s="1"/>
      <c r="E12" s="1"/>
      <c r="F12" s="1"/>
      <c r="G12" s="1"/>
      <c r="H12" s="1"/>
      <c r="I12" s="1" t="b">
        <v>1</v>
      </c>
      <c r="J12" s="1" t="b">
        <v>1</v>
      </c>
      <c r="K12" s="1" t="b">
        <v>1</v>
      </c>
      <c r="L12" s="1" t="b">
        <v>1</v>
      </c>
      <c r="M12" s="1" t="b">
        <v>0</v>
      </c>
      <c r="N12" s="1" t="b">
        <v>0</v>
      </c>
      <c r="O12" s="1" t="b">
        <v>1</v>
      </c>
      <c r="P12" s="1" t="b">
        <v>1</v>
      </c>
      <c r="Q12" s="1" t="b">
        <f t="shared" si="0"/>
        <v>0</v>
      </c>
    </row>
    <row r="13" spans="1:17" x14ac:dyDescent="0.25">
      <c r="A13" s="4" t="s">
        <v>87</v>
      </c>
      <c r="B13" s="4" t="s">
        <v>122</v>
      </c>
      <c r="C13" s="1" t="s">
        <v>123</v>
      </c>
      <c r="D13" s="1"/>
      <c r="E13" s="1"/>
      <c r="F13" s="1"/>
      <c r="G13" s="1"/>
      <c r="H13" s="1"/>
      <c r="I13" s="1" t="b">
        <v>1</v>
      </c>
      <c r="J13" s="1" t="b">
        <v>1</v>
      </c>
      <c r="K13" s="1" t="b">
        <v>1</v>
      </c>
      <c r="L13" s="1" t="b">
        <v>1</v>
      </c>
      <c r="M13" s="1" t="b">
        <v>0</v>
      </c>
      <c r="N13" s="1" t="b">
        <v>1</v>
      </c>
      <c r="O13" s="1" t="b">
        <v>1</v>
      </c>
      <c r="P13" s="1" t="b">
        <v>1</v>
      </c>
      <c r="Q13" s="1" t="b">
        <f t="shared" si="0"/>
        <v>0</v>
      </c>
    </row>
    <row r="14" spans="1:17" x14ac:dyDescent="0.25">
      <c r="A14" s="4" t="s">
        <v>88</v>
      </c>
      <c r="B14" s="4" t="s">
        <v>122</v>
      </c>
      <c r="C14" s="1" t="s">
        <v>123</v>
      </c>
      <c r="D14" s="1"/>
      <c r="E14" s="1"/>
      <c r="F14" s="1"/>
      <c r="G14" s="1"/>
      <c r="H14" s="1"/>
      <c r="I14" s="1" t="b">
        <v>1</v>
      </c>
      <c r="J14" s="1" t="b">
        <v>1</v>
      </c>
      <c r="K14" s="1" t="b">
        <v>1</v>
      </c>
      <c r="L14" s="1" t="b">
        <v>1</v>
      </c>
      <c r="M14" s="1" t="b">
        <v>1</v>
      </c>
      <c r="N14" s="1" t="b">
        <v>1</v>
      </c>
      <c r="O14" s="1" t="b">
        <v>1</v>
      </c>
      <c r="P14" s="1" t="b">
        <v>1</v>
      </c>
      <c r="Q14" s="1" t="b">
        <f t="shared" si="0"/>
        <v>1</v>
      </c>
    </row>
    <row r="15" spans="1:17" x14ac:dyDescent="0.25">
      <c r="A15" s="4" t="s">
        <v>89</v>
      </c>
      <c r="B15" s="4" t="s">
        <v>122</v>
      </c>
      <c r="C15" s="1" t="s">
        <v>123</v>
      </c>
      <c r="D15" s="1"/>
      <c r="E15" s="1"/>
      <c r="F15" s="1"/>
      <c r="G15" s="1"/>
      <c r="H15" s="1"/>
      <c r="I15" s="1" t="b">
        <v>1</v>
      </c>
      <c r="J15" s="1" t="b">
        <v>1</v>
      </c>
      <c r="K15" s="1" t="b">
        <v>1</v>
      </c>
      <c r="L15" s="1" t="b">
        <v>1</v>
      </c>
      <c r="M15" s="1" t="b">
        <v>0</v>
      </c>
      <c r="N15" s="1" t="b">
        <v>1</v>
      </c>
      <c r="O15" s="1" t="b">
        <v>1</v>
      </c>
      <c r="P15" s="1" t="b">
        <v>1</v>
      </c>
      <c r="Q15" s="1" t="b">
        <f t="shared" si="0"/>
        <v>0</v>
      </c>
    </row>
    <row r="16" spans="1:17" x14ac:dyDescent="0.25">
      <c r="A16" s="4" t="s">
        <v>90</v>
      </c>
      <c r="B16" s="4" t="s">
        <v>122</v>
      </c>
      <c r="C16" s="1" t="s">
        <v>123</v>
      </c>
      <c r="D16" s="1"/>
      <c r="E16" s="1"/>
      <c r="F16" s="1"/>
      <c r="G16" s="1"/>
      <c r="H16" s="1"/>
      <c r="I16" s="1" t="b">
        <v>1</v>
      </c>
      <c r="J16" s="1" t="b">
        <v>1</v>
      </c>
      <c r="K16" s="1" t="b">
        <v>1</v>
      </c>
      <c r="L16" s="1" t="b">
        <v>0</v>
      </c>
      <c r="M16" s="1" t="b">
        <v>0</v>
      </c>
      <c r="N16" s="1" t="b">
        <v>1</v>
      </c>
      <c r="O16" s="1" t="b">
        <v>0</v>
      </c>
      <c r="P16" s="1" t="b">
        <v>1</v>
      </c>
      <c r="Q16" s="1" t="b">
        <f t="shared" si="0"/>
        <v>0</v>
      </c>
    </row>
    <row r="17" spans="1:17" x14ac:dyDescent="0.25">
      <c r="A17" s="4" t="s">
        <v>91</v>
      </c>
      <c r="B17" s="4" t="s">
        <v>122</v>
      </c>
      <c r="C17" s="1" t="s">
        <v>123</v>
      </c>
      <c r="D17" s="1"/>
      <c r="E17" s="1"/>
      <c r="F17" s="1"/>
      <c r="G17" s="1"/>
      <c r="H17" s="1"/>
      <c r="I17" s="1" t="b">
        <v>1</v>
      </c>
      <c r="J17" s="1" t="b">
        <v>1</v>
      </c>
      <c r="K17" s="1" t="b">
        <v>1</v>
      </c>
      <c r="L17" s="1" t="b">
        <v>1</v>
      </c>
      <c r="M17" s="1" t="b">
        <v>0</v>
      </c>
      <c r="N17" s="1" t="b">
        <v>1</v>
      </c>
      <c r="O17" s="1" t="b">
        <v>1</v>
      </c>
      <c r="P17" s="1" t="b">
        <v>1</v>
      </c>
      <c r="Q17" s="1" t="b">
        <f t="shared" si="0"/>
        <v>0</v>
      </c>
    </row>
    <row r="18" spans="1:17" x14ac:dyDescent="0.25">
      <c r="A18" s="4" t="s">
        <v>92</v>
      </c>
      <c r="B18" s="4" t="s">
        <v>122</v>
      </c>
      <c r="C18" s="1" t="s">
        <v>123</v>
      </c>
      <c r="D18" s="1"/>
      <c r="E18" s="1"/>
      <c r="F18" s="1"/>
      <c r="G18" s="1"/>
      <c r="H18" s="1"/>
      <c r="I18" s="1" t="b">
        <v>1</v>
      </c>
      <c r="J18" s="1" t="b">
        <v>1</v>
      </c>
      <c r="K18" s="1" t="b">
        <v>1</v>
      </c>
      <c r="L18" s="1" t="b">
        <v>1</v>
      </c>
      <c r="M18" s="1" t="b">
        <v>0</v>
      </c>
      <c r="N18" s="1" t="b">
        <v>1</v>
      </c>
      <c r="O18" s="1" t="b">
        <v>1</v>
      </c>
      <c r="P18" s="1" t="b">
        <v>1</v>
      </c>
      <c r="Q18" s="1" t="b">
        <f t="shared" si="0"/>
        <v>0</v>
      </c>
    </row>
    <row r="19" spans="1:17" x14ac:dyDescent="0.25">
      <c r="A19" s="4" t="s">
        <v>93</v>
      </c>
      <c r="B19" s="4" t="s">
        <v>122</v>
      </c>
      <c r="C19" s="1" t="s">
        <v>123</v>
      </c>
      <c r="D19" s="1"/>
      <c r="E19" s="1"/>
      <c r="F19" s="1"/>
      <c r="G19" s="1"/>
      <c r="H19" s="1"/>
      <c r="I19" s="1" t="b">
        <v>1</v>
      </c>
      <c r="J19" s="1" t="b">
        <v>1</v>
      </c>
      <c r="K19" s="1" t="b">
        <v>1</v>
      </c>
      <c r="L19" s="1" t="b">
        <v>1</v>
      </c>
      <c r="M19" s="1" t="b">
        <v>0</v>
      </c>
      <c r="N19" s="1" t="b">
        <v>0</v>
      </c>
      <c r="O19" s="1" t="b">
        <v>1</v>
      </c>
      <c r="P19" s="1" t="b">
        <v>1</v>
      </c>
      <c r="Q19" s="1" t="b">
        <f t="shared" si="0"/>
        <v>0</v>
      </c>
    </row>
    <row r="20" spans="1:17" x14ac:dyDescent="0.25">
      <c r="A20" s="4" t="s">
        <v>94</v>
      </c>
      <c r="B20" s="4" t="s">
        <v>122</v>
      </c>
      <c r="C20" s="1" t="s">
        <v>123</v>
      </c>
      <c r="D20" s="1"/>
      <c r="E20" s="1"/>
      <c r="F20" s="1"/>
      <c r="G20" s="1"/>
      <c r="H20" s="1"/>
      <c r="I20" s="1" t="b">
        <v>1</v>
      </c>
      <c r="J20" s="1" t="b">
        <v>1</v>
      </c>
      <c r="K20" s="1" t="b">
        <v>1</v>
      </c>
      <c r="L20" s="1" t="b">
        <v>1</v>
      </c>
      <c r="M20" s="1" t="b">
        <v>0</v>
      </c>
      <c r="N20" s="1" t="b">
        <v>1</v>
      </c>
      <c r="O20" s="1" t="b">
        <v>1</v>
      </c>
      <c r="P20" s="1" t="b">
        <v>1</v>
      </c>
      <c r="Q20" s="1" t="b">
        <f t="shared" si="0"/>
        <v>0</v>
      </c>
    </row>
    <row r="21" spans="1:17" x14ac:dyDescent="0.25">
      <c r="A21" s="4" t="s">
        <v>95</v>
      </c>
      <c r="B21" s="4" t="s">
        <v>122</v>
      </c>
      <c r="C21" s="1" t="s">
        <v>123</v>
      </c>
      <c r="D21" s="1"/>
      <c r="E21" s="1"/>
      <c r="F21" s="1"/>
      <c r="G21" s="1"/>
      <c r="H21" s="1"/>
      <c r="I21" s="1" t="b">
        <v>1</v>
      </c>
      <c r="J21" s="1" t="b">
        <v>1</v>
      </c>
      <c r="K21" s="1" t="b">
        <v>0</v>
      </c>
      <c r="L21" s="1" t="b">
        <v>1</v>
      </c>
      <c r="M21" s="1" t="b">
        <v>0</v>
      </c>
      <c r="N21" s="1" t="b">
        <v>1</v>
      </c>
      <c r="O21" s="1" t="b">
        <v>1</v>
      </c>
      <c r="P21" s="1" t="b">
        <v>1</v>
      </c>
      <c r="Q21" s="1" t="b">
        <f t="shared" si="0"/>
        <v>0</v>
      </c>
    </row>
    <row r="22" spans="1:17" x14ac:dyDescent="0.25">
      <c r="A22" s="4" t="s">
        <v>96</v>
      </c>
      <c r="B22" s="4" t="s">
        <v>122</v>
      </c>
      <c r="C22" s="1" t="s">
        <v>123</v>
      </c>
      <c r="D22" s="1"/>
      <c r="E22" s="1"/>
      <c r="F22" s="1"/>
      <c r="G22" s="1"/>
      <c r="H22" s="1"/>
      <c r="I22" s="1" t="b">
        <v>1</v>
      </c>
      <c r="J22" s="1" t="b">
        <v>1</v>
      </c>
      <c r="K22" s="1" t="b">
        <v>1</v>
      </c>
      <c r="L22" s="1" t="b">
        <v>1</v>
      </c>
      <c r="M22" s="1" t="b">
        <v>1</v>
      </c>
      <c r="N22" s="1" t="b">
        <v>1</v>
      </c>
      <c r="O22" s="1" t="b">
        <v>1</v>
      </c>
      <c r="P22" s="1" t="b">
        <v>1</v>
      </c>
      <c r="Q22" s="1" t="b">
        <f t="shared" si="0"/>
        <v>1</v>
      </c>
    </row>
    <row r="23" spans="1:17" x14ac:dyDescent="0.25">
      <c r="A23" s="4" t="s">
        <v>97</v>
      </c>
      <c r="B23" s="4" t="s">
        <v>122</v>
      </c>
      <c r="C23" s="1" t="s">
        <v>123</v>
      </c>
      <c r="D23" s="1"/>
      <c r="E23" s="1"/>
      <c r="F23" s="1"/>
      <c r="G23" s="1"/>
      <c r="H23" s="1"/>
      <c r="I23" s="1" t="b">
        <v>1</v>
      </c>
      <c r="J23" s="1" t="b">
        <v>1</v>
      </c>
      <c r="K23" s="1" t="b">
        <v>1</v>
      </c>
      <c r="L23" s="1" t="b">
        <v>1</v>
      </c>
      <c r="M23" s="1" t="b">
        <v>0</v>
      </c>
      <c r="N23" s="1" t="b">
        <v>1</v>
      </c>
      <c r="O23" s="1" t="b">
        <v>1</v>
      </c>
      <c r="P23" s="1" t="b">
        <v>1</v>
      </c>
      <c r="Q23" s="1" t="b">
        <f t="shared" si="0"/>
        <v>0</v>
      </c>
    </row>
    <row r="24" spans="1:17" x14ac:dyDescent="0.25">
      <c r="A24" s="4" t="s">
        <v>98</v>
      </c>
      <c r="B24" s="4" t="s">
        <v>122</v>
      </c>
      <c r="C24" s="1" t="s">
        <v>123</v>
      </c>
      <c r="D24" s="1"/>
      <c r="E24" s="1"/>
      <c r="F24" s="1"/>
      <c r="G24" s="1"/>
      <c r="H24" s="1"/>
      <c r="I24" s="1" t="b">
        <v>1</v>
      </c>
      <c r="J24" s="1" t="b">
        <v>1</v>
      </c>
      <c r="K24" s="1" t="b">
        <v>1</v>
      </c>
      <c r="L24" s="1" t="b">
        <v>1</v>
      </c>
      <c r="M24" s="1" t="b">
        <v>0</v>
      </c>
      <c r="N24" s="1" t="b">
        <v>1</v>
      </c>
      <c r="O24" s="1" t="b">
        <v>1</v>
      </c>
      <c r="P24" s="1" t="b">
        <v>1</v>
      </c>
      <c r="Q24" s="1" t="b">
        <f t="shared" si="0"/>
        <v>0</v>
      </c>
    </row>
    <row r="25" spans="1:17" x14ac:dyDescent="0.25">
      <c r="A25" s="4" t="s">
        <v>99</v>
      </c>
      <c r="B25" s="4" t="s">
        <v>122</v>
      </c>
      <c r="C25" s="1" t="s">
        <v>123</v>
      </c>
      <c r="D25" s="1"/>
      <c r="E25" s="1"/>
      <c r="F25" s="1"/>
      <c r="G25" s="1"/>
      <c r="H25" s="1"/>
      <c r="I25" s="1" t="b">
        <v>1</v>
      </c>
      <c r="J25" s="1" t="b">
        <v>1</v>
      </c>
      <c r="K25" s="1" t="b">
        <v>1</v>
      </c>
      <c r="L25" s="1" t="b">
        <v>1</v>
      </c>
      <c r="M25" s="1" t="b">
        <v>0</v>
      </c>
      <c r="N25" s="1" t="b">
        <v>1</v>
      </c>
      <c r="O25" s="1" t="b">
        <v>1</v>
      </c>
      <c r="P25" s="1" t="b">
        <v>1</v>
      </c>
      <c r="Q25" s="1" t="b">
        <f t="shared" si="0"/>
        <v>0</v>
      </c>
    </row>
    <row r="26" spans="1:17" x14ac:dyDescent="0.25">
      <c r="A26" s="4" t="s">
        <v>100</v>
      </c>
      <c r="B26" s="4" t="s">
        <v>122</v>
      </c>
      <c r="C26" s="1" t="s">
        <v>123</v>
      </c>
      <c r="D26" s="1"/>
      <c r="E26" s="1"/>
      <c r="F26" s="1"/>
      <c r="G26" s="1"/>
      <c r="H26" s="1"/>
      <c r="I26" s="1" t="b">
        <v>1</v>
      </c>
      <c r="J26" s="1" t="b">
        <v>1</v>
      </c>
      <c r="K26" s="1" t="b">
        <v>1</v>
      </c>
      <c r="L26" s="1" t="b">
        <v>1</v>
      </c>
      <c r="M26" s="1" t="b">
        <v>0</v>
      </c>
      <c r="N26" s="1" t="b">
        <v>1</v>
      </c>
      <c r="O26" s="1" t="b">
        <v>1</v>
      </c>
      <c r="P26" s="1" t="b">
        <v>1</v>
      </c>
      <c r="Q26" s="1" t="b">
        <f t="shared" si="0"/>
        <v>0</v>
      </c>
    </row>
    <row r="27" spans="1:17" x14ac:dyDescent="0.25">
      <c r="A27" s="4" t="s">
        <v>101</v>
      </c>
      <c r="B27" s="4" t="s">
        <v>122</v>
      </c>
      <c r="C27" s="1" t="s">
        <v>123</v>
      </c>
      <c r="D27" s="1"/>
      <c r="E27" s="1"/>
      <c r="F27" s="1"/>
      <c r="G27" s="1"/>
      <c r="H27" s="1"/>
      <c r="I27" s="1" t="b">
        <v>1</v>
      </c>
      <c r="J27" s="1" t="b">
        <v>1</v>
      </c>
      <c r="K27" s="1" t="b">
        <v>1</v>
      </c>
      <c r="L27" s="1" t="b">
        <v>1</v>
      </c>
      <c r="M27" s="1" t="b">
        <v>1</v>
      </c>
      <c r="N27" s="1" t="b">
        <v>1</v>
      </c>
      <c r="O27" s="1" t="b">
        <v>1</v>
      </c>
      <c r="P27" s="1" t="b">
        <v>1</v>
      </c>
      <c r="Q27" s="1" t="b">
        <f t="shared" si="0"/>
        <v>1</v>
      </c>
    </row>
    <row r="28" spans="1:17" x14ac:dyDescent="0.25">
      <c r="A28" s="4" t="s">
        <v>102</v>
      </c>
      <c r="B28" s="4" t="s">
        <v>122</v>
      </c>
      <c r="C28" s="1" t="s">
        <v>123</v>
      </c>
      <c r="D28" s="1"/>
      <c r="E28" s="1"/>
      <c r="F28" s="1"/>
      <c r="G28" s="1"/>
      <c r="H28" s="1"/>
      <c r="I28" s="1" t="b">
        <v>1</v>
      </c>
      <c r="J28" s="1" t="b">
        <v>1</v>
      </c>
      <c r="K28" s="1" t="b">
        <v>0</v>
      </c>
      <c r="L28" s="1" t="b">
        <v>1</v>
      </c>
      <c r="M28" s="1" t="b">
        <v>0</v>
      </c>
      <c r="N28" s="1" t="b">
        <v>1</v>
      </c>
      <c r="O28" s="1" t="b">
        <v>1</v>
      </c>
      <c r="P28" s="1" t="b">
        <v>1</v>
      </c>
      <c r="Q28" s="1" t="b">
        <f t="shared" si="0"/>
        <v>0</v>
      </c>
    </row>
    <row r="29" spans="1:17" x14ac:dyDescent="0.25">
      <c r="A29" s="4" t="s">
        <v>103</v>
      </c>
      <c r="B29" s="4" t="s">
        <v>122</v>
      </c>
      <c r="C29" s="1" t="s">
        <v>123</v>
      </c>
      <c r="D29" s="1"/>
      <c r="E29" s="1"/>
      <c r="F29" s="1"/>
      <c r="G29" s="1"/>
      <c r="H29" s="1"/>
      <c r="I29" s="1" t="b">
        <v>1</v>
      </c>
      <c r="J29" s="1" t="b">
        <v>1</v>
      </c>
      <c r="K29" s="1" t="b">
        <v>1</v>
      </c>
      <c r="L29" s="1" t="b">
        <v>1</v>
      </c>
      <c r="M29" s="1" t="b">
        <v>0</v>
      </c>
      <c r="N29" s="1" t="b">
        <v>0</v>
      </c>
      <c r="O29" s="1" t="b">
        <v>1</v>
      </c>
      <c r="P29" s="1" t="b">
        <v>1</v>
      </c>
      <c r="Q29" s="1" t="b">
        <f t="shared" si="0"/>
        <v>0</v>
      </c>
    </row>
    <row r="30" spans="1:17" x14ac:dyDescent="0.25">
      <c r="A30" s="4" t="s">
        <v>104</v>
      </c>
      <c r="B30" s="4" t="s">
        <v>122</v>
      </c>
      <c r="C30" s="1" t="s">
        <v>123</v>
      </c>
      <c r="D30" s="1"/>
      <c r="E30" s="1"/>
      <c r="F30" s="1"/>
      <c r="G30" s="1"/>
      <c r="H30" s="1"/>
      <c r="I30" s="1" t="b">
        <v>1</v>
      </c>
      <c r="J30" s="1" t="b">
        <v>1</v>
      </c>
      <c r="K30" s="1" t="b">
        <v>1</v>
      </c>
      <c r="L30" s="1" t="b">
        <v>1</v>
      </c>
      <c r="M30" s="1" t="b">
        <v>0</v>
      </c>
      <c r="N30" s="1" t="b">
        <v>1</v>
      </c>
      <c r="O30" s="1" t="b">
        <v>1</v>
      </c>
      <c r="P30" s="1" t="b">
        <v>1</v>
      </c>
      <c r="Q30" s="1" t="b">
        <f t="shared" si="0"/>
        <v>0</v>
      </c>
    </row>
    <row r="31" spans="1:17" x14ac:dyDescent="0.25">
      <c r="A31" s="4" t="s">
        <v>105</v>
      </c>
      <c r="B31" s="4" t="s">
        <v>122</v>
      </c>
      <c r="C31" s="1" t="s">
        <v>123</v>
      </c>
      <c r="D31" s="1"/>
      <c r="E31" s="1"/>
      <c r="F31" s="1"/>
      <c r="G31" s="1"/>
      <c r="H31" s="1"/>
      <c r="I31" s="1" t="b">
        <v>1</v>
      </c>
      <c r="J31" s="1" t="b">
        <v>1</v>
      </c>
      <c r="K31" s="1" t="b">
        <v>1</v>
      </c>
      <c r="L31" s="1" t="b">
        <v>1</v>
      </c>
      <c r="M31" s="1" t="b">
        <v>0</v>
      </c>
      <c r="N31" s="1" t="b">
        <v>1</v>
      </c>
      <c r="O31" s="1" t="b">
        <v>1</v>
      </c>
      <c r="P31" s="1" t="b">
        <v>1</v>
      </c>
      <c r="Q31" s="1" t="b">
        <f t="shared" si="0"/>
        <v>0</v>
      </c>
    </row>
    <row r="32" spans="1:17" x14ac:dyDescent="0.25">
      <c r="A32" s="4" t="s">
        <v>106</v>
      </c>
      <c r="B32" s="4" t="s">
        <v>122</v>
      </c>
      <c r="C32" s="1" t="s">
        <v>123</v>
      </c>
      <c r="D32" s="1"/>
      <c r="E32" s="1"/>
      <c r="F32" s="1"/>
      <c r="G32" s="1"/>
      <c r="H32" s="1"/>
      <c r="I32" s="1" t="b">
        <v>1</v>
      </c>
      <c r="J32" s="1" t="b">
        <v>1</v>
      </c>
      <c r="K32" s="1" t="b">
        <v>1</v>
      </c>
      <c r="L32" s="1" t="b">
        <v>1</v>
      </c>
      <c r="M32" s="1" t="b">
        <v>0</v>
      </c>
      <c r="N32" s="1" t="b">
        <v>1</v>
      </c>
      <c r="O32" s="1" t="b">
        <v>1</v>
      </c>
      <c r="P32" s="1" t="b">
        <v>1</v>
      </c>
      <c r="Q32" s="1" t="b">
        <f t="shared" si="0"/>
        <v>0</v>
      </c>
    </row>
    <row r="33" spans="1:17" x14ac:dyDescent="0.25">
      <c r="A33" s="4" t="s">
        <v>107</v>
      </c>
      <c r="B33" s="4" t="s">
        <v>122</v>
      </c>
      <c r="C33" s="1" t="s">
        <v>123</v>
      </c>
      <c r="D33" s="1"/>
      <c r="E33" s="1"/>
      <c r="F33" s="1"/>
      <c r="G33" s="1"/>
      <c r="H33" s="1"/>
      <c r="I33" s="1" t="b">
        <v>1</v>
      </c>
      <c r="J33" s="1" t="b">
        <v>1</v>
      </c>
      <c r="K33" s="1" t="b">
        <v>1</v>
      </c>
      <c r="L33" s="1" t="b">
        <v>1</v>
      </c>
      <c r="M33" s="1" t="b">
        <v>0</v>
      </c>
      <c r="N33" s="1" t="b">
        <v>1</v>
      </c>
      <c r="O33" s="1" t="b">
        <v>1</v>
      </c>
      <c r="P33" s="1" t="b">
        <v>1</v>
      </c>
      <c r="Q33" s="1" t="b">
        <f t="shared" si="0"/>
        <v>0</v>
      </c>
    </row>
    <row r="34" spans="1:17" x14ac:dyDescent="0.25">
      <c r="A34" s="4" t="s">
        <v>108</v>
      </c>
      <c r="B34" s="4" t="s">
        <v>122</v>
      </c>
      <c r="C34" s="1" t="s">
        <v>123</v>
      </c>
      <c r="D34" s="1"/>
      <c r="E34" s="1"/>
      <c r="F34" s="1"/>
      <c r="G34" s="1"/>
      <c r="H34" s="1"/>
      <c r="I34" s="1" t="b">
        <v>1</v>
      </c>
      <c r="J34" s="1" t="b">
        <v>1</v>
      </c>
      <c r="K34" s="1" t="b">
        <v>1</v>
      </c>
      <c r="L34" s="1" t="b">
        <v>1</v>
      </c>
      <c r="M34" s="1" t="b">
        <v>0</v>
      </c>
      <c r="N34" s="1" t="b">
        <v>1</v>
      </c>
      <c r="O34" s="1" t="b">
        <v>0</v>
      </c>
      <c r="P34" s="1" t="b">
        <v>1</v>
      </c>
      <c r="Q34" s="1" t="b">
        <f t="shared" si="0"/>
        <v>0</v>
      </c>
    </row>
    <row r="35" spans="1:17" x14ac:dyDescent="0.25">
      <c r="A35" s="4" t="s">
        <v>109</v>
      </c>
      <c r="B35" s="4" t="s">
        <v>122</v>
      </c>
      <c r="C35" s="1" t="s">
        <v>123</v>
      </c>
      <c r="D35" s="1"/>
      <c r="E35" s="1"/>
      <c r="F35" s="1"/>
      <c r="G35" s="1"/>
      <c r="H35" s="1"/>
      <c r="I35" s="1" t="b">
        <v>1</v>
      </c>
      <c r="J35" s="1" t="b">
        <v>1</v>
      </c>
      <c r="K35" s="1" t="b">
        <v>1</v>
      </c>
      <c r="L35" s="1" t="b">
        <v>1</v>
      </c>
      <c r="M35" s="1" t="b">
        <v>0</v>
      </c>
      <c r="N35" s="1" t="b">
        <v>1</v>
      </c>
      <c r="O35" s="1" t="b">
        <v>1</v>
      </c>
      <c r="P35" s="1" t="b">
        <v>1</v>
      </c>
      <c r="Q35" s="1" t="b">
        <f t="shared" si="0"/>
        <v>0</v>
      </c>
    </row>
    <row r="36" spans="1:17" x14ac:dyDescent="0.25">
      <c r="A36" s="4" t="s">
        <v>110</v>
      </c>
      <c r="B36" s="4" t="s">
        <v>122</v>
      </c>
      <c r="C36" s="1" t="s">
        <v>123</v>
      </c>
      <c r="D36" s="1"/>
      <c r="E36" s="1"/>
      <c r="F36" s="1"/>
      <c r="G36" s="1"/>
      <c r="H36" s="1"/>
      <c r="I36" s="1" t="b">
        <v>1</v>
      </c>
      <c r="J36" s="1" t="b">
        <v>1</v>
      </c>
      <c r="K36" s="1" t="b">
        <v>0</v>
      </c>
      <c r="L36" s="1" t="b">
        <v>1</v>
      </c>
      <c r="M36" s="1" t="b">
        <v>1</v>
      </c>
      <c r="N36" s="1" t="b">
        <v>1</v>
      </c>
      <c r="O36" s="1" t="b">
        <v>1</v>
      </c>
      <c r="P36" s="1" t="b">
        <v>1</v>
      </c>
      <c r="Q36" s="1" t="b">
        <f t="shared" si="0"/>
        <v>0</v>
      </c>
    </row>
    <row r="37" spans="1:17" x14ac:dyDescent="0.25">
      <c r="A37" s="4" t="s">
        <v>111</v>
      </c>
      <c r="B37" s="4" t="s">
        <v>122</v>
      </c>
      <c r="C37" s="1" t="s">
        <v>123</v>
      </c>
      <c r="D37" s="1"/>
      <c r="E37" s="1"/>
      <c r="F37" s="1"/>
      <c r="G37" s="1"/>
      <c r="H37" s="1"/>
      <c r="I37" s="1" t="b">
        <v>1</v>
      </c>
      <c r="J37" s="1" t="b">
        <v>1</v>
      </c>
      <c r="K37" s="1" t="b">
        <v>1</v>
      </c>
      <c r="L37" s="1" t="b">
        <v>1</v>
      </c>
      <c r="M37" s="1" t="b">
        <v>0</v>
      </c>
      <c r="N37" s="1" t="b">
        <v>1</v>
      </c>
      <c r="O37" s="1" t="b">
        <v>1</v>
      </c>
      <c r="P37" s="1" t="b">
        <v>1</v>
      </c>
      <c r="Q37" s="1" t="b">
        <f t="shared" si="0"/>
        <v>0</v>
      </c>
    </row>
    <row r="38" spans="1:17" x14ac:dyDescent="0.25">
      <c r="A38" s="4" t="s">
        <v>112</v>
      </c>
      <c r="B38" s="4" t="s">
        <v>122</v>
      </c>
      <c r="C38" s="1" t="s">
        <v>123</v>
      </c>
      <c r="D38" s="1"/>
      <c r="E38" s="1"/>
      <c r="F38" s="1"/>
      <c r="G38" s="1"/>
      <c r="H38" s="1"/>
      <c r="I38" s="1" t="b">
        <v>1</v>
      </c>
      <c r="J38" s="1" t="b">
        <v>1</v>
      </c>
      <c r="K38" s="1" t="b">
        <v>1</v>
      </c>
      <c r="L38" s="1" t="b">
        <v>1</v>
      </c>
      <c r="M38" s="1" t="b">
        <v>0</v>
      </c>
      <c r="N38" s="1" t="b">
        <v>1</v>
      </c>
      <c r="O38" s="1" t="b">
        <v>1</v>
      </c>
      <c r="P38" s="1" t="b">
        <v>1</v>
      </c>
      <c r="Q38" s="1" t="b">
        <f t="shared" si="0"/>
        <v>0</v>
      </c>
    </row>
    <row r="39" spans="1:17" x14ac:dyDescent="0.25">
      <c r="A39" s="4" t="s">
        <v>113</v>
      </c>
      <c r="B39" s="4" t="s">
        <v>122</v>
      </c>
      <c r="C39" s="1" t="s">
        <v>123</v>
      </c>
      <c r="D39" s="1"/>
      <c r="E39" s="1"/>
      <c r="F39" s="1"/>
      <c r="G39" s="1"/>
      <c r="H39" s="1"/>
      <c r="I39" s="1" t="b">
        <v>1</v>
      </c>
      <c r="J39" s="1" t="b">
        <v>1</v>
      </c>
      <c r="K39" s="1" t="b">
        <v>1</v>
      </c>
      <c r="L39" s="1" t="b">
        <v>1</v>
      </c>
      <c r="M39" s="1" t="b">
        <v>0</v>
      </c>
      <c r="N39" s="1" t="b">
        <v>1</v>
      </c>
      <c r="O39" s="1" t="b">
        <v>0</v>
      </c>
      <c r="P39" s="1" t="b">
        <v>1</v>
      </c>
      <c r="Q39" s="1" t="b">
        <f t="shared" si="0"/>
        <v>0</v>
      </c>
    </row>
    <row r="40" spans="1:17" x14ac:dyDescent="0.25">
      <c r="A40" s="4" t="s">
        <v>114</v>
      </c>
      <c r="B40" s="4" t="s">
        <v>122</v>
      </c>
      <c r="C40" s="1" t="s">
        <v>123</v>
      </c>
      <c r="D40" s="1"/>
      <c r="E40" s="1"/>
      <c r="F40" s="1"/>
      <c r="G40" s="1"/>
      <c r="H40" s="1"/>
      <c r="I40" s="1" t="b">
        <v>1</v>
      </c>
      <c r="J40" s="1" t="b">
        <v>1</v>
      </c>
      <c r="K40" s="1" t="b">
        <v>1</v>
      </c>
      <c r="L40" s="1" t="b">
        <v>1</v>
      </c>
      <c r="M40" s="1" t="b">
        <v>0</v>
      </c>
      <c r="N40" s="1" t="b">
        <v>1</v>
      </c>
      <c r="O40" s="1" t="b">
        <v>1</v>
      </c>
      <c r="P40" s="1" t="b">
        <v>1</v>
      </c>
      <c r="Q40" s="1" t="b">
        <f t="shared" si="0"/>
        <v>0</v>
      </c>
    </row>
    <row r="41" spans="1:17" x14ac:dyDescent="0.25">
      <c r="A41" s="4" t="s">
        <v>115</v>
      </c>
      <c r="B41" s="4" t="s">
        <v>122</v>
      </c>
      <c r="C41" s="1" t="s">
        <v>123</v>
      </c>
      <c r="D41" s="1"/>
      <c r="E41" s="1"/>
      <c r="F41" s="1"/>
      <c r="G41" s="1"/>
      <c r="H41" s="1"/>
      <c r="I41" s="1" t="b">
        <v>1</v>
      </c>
      <c r="J41" s="1" t="b">
        <v>1</v>
      </c>
      <c r="K41" s="1" t="b">
        <v>1</v>
      </c>
      <c r="L41" s="1" t="b">
        <v>1</v>
      </c>
      <c r="M41" s="1" t="b">
        <v>0</v>
      </c>
      <c r="N41" s="1" t="b">
        <v>1</v>
      </c>
      <c r="O41" s="1" t="b">
        <v>1</v>
      </c>
      <c r="P41" s="1" t="b">
        <v>1</v>
      </c>
      <c r="Q41" s="1" t="b">
        <f t="shared" si="0"/>
        <v>0</v>
      </c>
    </row>
    <row r="42" spans="1:17" x14ac:dyDescent="0.25">
      <c r="A42" s="4" t="s">
        <v>116</v>
      </c>
      <c r="B42" s="4" t="s">
        <v>122</v>
      </c>
      <c r="C42" s="1" t="s">
        <v>123</v>
      </c>
      <c r="D42" s="1"/>
      <c r="E42" s="1"/>
      <c r="F42" s="1"/>
      <c r="G42" s="1"/>
      <c r="H42" s="1"/>
      <c r="I42" s="1" t="b">
        <v>1</v>
      </c>
      <c r="J42" s="1" t="b">
        <v>1</v>
      </c>
      <c r="K42" s="1" t="b">
        <v>1</v>
      </c>
      <c r="L42" s="1" t="b">
        <v>1</v>
      </c>
      <c r="M42" s="1" t="b">
        <v>0</v>
      </c>
      <c r="N42" s="1" t="b">
        <v>1</v>
      </c>
      <c r="O42" s="1" t="b">
        <v>1</v>
      </c>
      <c r="P42" s="1" t="b">
        <v>1</v>
      </c>
      <c r="Q42" s="1" t="b">
        <f t="shared" si="0"/>
        <v>0</v>
      </c>
    </row>
    <row r="43" spans="1:17" x14ac:dyDescent="0.25">
      <c r="A43" s="4" t="s">
        <v>117</v>
      </c>
      <c r="B43" s="4" t="s">
        <v>122</v>
      </c>
      <c r="C43" s="1" t="s">
        <v>123</v>
      </c>
      <c r="D43" s="1"/>
      <c r="E43" s="1"/>
      <c r="F43" s="1"/>
      <c r="G43" s="1"/>
      <c r="H43" s="1"/>
      <c r="I43" s="1" t="b">
        <v>1</v>
      </c>
      <c r="J43" s="1" t="b">
        <v>1</v>
      </c>
      <c r="K43" s="1" t="b">
        <v>0</v>
      </c>
      <c r="L43" s="1" t="b">
        <v>1</v>
      </c>
      <c r="M43" s="1" t="b">
        <v>1</v>
      </c>
      <c r="N43" s="1" t="b">
        <v>1</v>
      </c>
      <c r="O43" s="1" t="b">
        <v>1</v>
      </c>
      <c r="P43" s="1" t="b">
        <v>1</v>
      </c>
      <c r="Q43" s="1" t="b">
        <f t="shared" si="0"/>
        <v>0</v>
      </c>
    </row>
    <row r="44" spans="1:17" x14ac:dyDescent="0.25">
      <c r="A44" s="4" t="s">
        <v>118</v>
      </c>
      <c r="B44" s="4" t="s">
        <v>122</v>
      </c>
      <c r="C44" s="1" t="s">
        <v>123</v>
      </c>
      <c r="D44" s="1"/>
      <c r="E44" s="1"/>
      <c r="F44" s="1"/>
      <c r="G44" s="1"/>
      <c r="H44" s="1"/>
      <c r="I44" s="1" t="b">
        <v>1</v>
      </c>
      <c r="J44" s="1" t="b">
        <v>1</v>
      </c>
      <c r="K44" s="1" t="b">
        <v>1</v>
      </c>
      <c r="L44" s="1" t="b">
        <v>1</v>
      </c>
      <c r="M44" s="1" t="b">
        <v>0</v>
      </c>
      <c r="N44" s="1" t="b">
        <v>1</v>
      </c>
      <c r="O44" s="1" t="b">
        <v>1</v>
      </c>
      <c r="P44" s="1" t="b">
        <v>1</v>
      </c>
      <c r="Q44" s="1" t="b">
        <f t="shared" si="0"/>
        <v>0</v>
      </c>
    </row>
    <row r="45" spans="1:17" x14ac:dyDescent="0.25">
      <c r="A45" s="4" t="s">
        <v>119</v>
      </c>
      <c r="B45" s="4" t="s">
        <v>122</v>
      </c>
      <c r="C45" s="1" t="s">
        <v>123</v>
      </c>
      <c r="D45" s="1"/>
      <c r="E45" s="1"/>
      <c r="F45" s="1"/>
      <c r="G45" s="1"/>
      <c r="H45" s="1"/>
      <c r="I45" s="1" t="b">
        <v>1</v>
      </c>
      <c r="J45" s="1" t="b">
        <v>1</v>
      </c>
      <c r="K45" s="1" t="b">
        <v>1</v>
      </c>
      <c r="L45" s="1" t="b">
        <v>1</v>
      </c>
      <c r="M45" s="1" t="b">
        <v>0</v>
      </c>
      <c r="N45" s="1" t="b">
        <v>1</v>
      </c>
      <c r="O45" s="1" t="b">
        <v>1</v>
      </c>
      <c r="P45" s="1" t="b">
        <v>1</v>
      </c>
      <c r="Q45" s="1" t="b">
        <f t="shared" si="0"/>
        <v>0</v>
      </c>
    </row>
    <row r="46" spans="1:17" x14ac:dyDescent="0.25">
      <c r="A46" s="4" t="s">
        <v>120</v>
      </c>
      <c r="B46" s="4" t="s">
        <v>122</v>
      </c>
      <c r="C46" s="1" t="s">
        <v>123</v>
      </c>
      <c r="D46" s="1"/>
      <c r="E46" s="1"/>
      <c r="F46" s="1"/>
      <c r="G46" s="1"/>
      <c r="H46" s="1"/>
      <c r="I46" s="1" t="b">
        <v>1</v>
      </c>
      <c r="J46" s="1" t="b">
        <v>1</v>
      </c>
      <c r="K46" s="1" t="b">
        <v>1</v>
      </c>
      <c r="L46" s="1" t="b">
        <v>1</v>
      </c>
      <c r="M46" s="1" t="b">
        <v>0</v>
      </c>
      <c r="N46" s="1" t="b">
        <v>1</v>
      </c>
      <c r="O46" s="1" t="b">
        <v>1</v>
      </c>
      <c r="P46" s="1" t="b">
        <v>1</v>
      </c>
      <c r="Q46" s="1" t="b">
        <f t="shared" si="0"/>
        <v>0</v>
      </c>
    </row>
    <row r="47" spans="1:17" x14ac:dyDescent="0.25">
      <c r="A47" s="4" t="s">
        <v>121</v>
      </c>
      <c r="B47" s="4" t="s">
        <v>122</v>
      </c>
      <c r="C47" s="1" t="s">
        <v>123</v>
      </c>
      <c r="D47" s="1"/>
      <c r="E47" s="1"/>
      <c r="F47" s="1"/>
      <c r="G47" s="1"/>
      <c r="H47" s="1"/>
      <c r="I47" s="1" t="b">
        <v>1</v>
      </c>
      <c r="J47" s="1" t="b">
        <v>0</v>
      </c>
      <c r="K47" s="1" t="b">
        <v>1</v>
      </c>
      <c r="L47" s="1" t="b">
        <v>1</v>
      </c>
      <c r="M47" s="1" t="b">
        <v>0</v>
      </c>
      <c r="N47" s="1" t="b">
        <v>1</v>
      </c>
      <c r="O47" s="1" t="b">
        <v>1</v>
      </c>
      <c r="P47" s="1" t="b">
        <v>1</v>
      </c>
      <c r="Q47" s="1" t="b">
        <f t="shared" si="0"/>
        <v>0</v>
      </c>
    </row>
  </sheetData>
  <phoneticPr fontId="5" type="noConversion"/>
  <conditionalFormatting sqref="I2:Q47">
    <cfRule type="cellIs" dxfId="11" priority="1" operator="equal">
      <formula>FALSE</formula>
    </cfRule>
    <cfRule type="cellIs" dxfId="10" priority="2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D6D78-5640-429F-8F1A-8B43FC6A0DB0}">
  <dimension ref="A1:P47"/>
  <sheetViews>
    <sheetView topLeftCell="D1" zoomScale="70" zoomScaleNormal="70" workbookViewId="0">
      <selection sqref="A1:P2"/>
    </sheetView>
  </sheetViews>
  <sheetFormatPr defaultRowHeight="15" x14ac:dyDescent="0.25"/>
  <cols>
    <col min="1" max="1" width="32.28515625" customWidth="1"/>
    <col min="2" max="2" width="26.42578125" customWidth="1"/>
    <col min="3" max="7" width="28" customWidth="1"/>
    <col min="8" max="8" width="34" bestFit="1" customWidth="1"/>
    <col min="9" max="9" width="34" customWidth="1"/>
    <col min="10" max="10" width="26.42578125" bestFit="1" customWidth="1"/>
    <col min="11" max="11" width="19" bestFit="1" customWidth="1"/>
    <col min="12" max="12" width="21.5703125" bestFit="1" customWidth="1"/>
    <col min="13" max="13" width="23.85546875" customWidth="1"/>
    <col min="14" max="14" width="18.42578125" bestFit="1" customWidth="1"/>
    <col min="15" max="15" width="12.42578125" bestFit="1" customWidth="1"/>
    <col min="16" max="16" width="24.5703125" customWidth="1"/>
  </cols>
  <sheetData>
    <row r="1" spans="1:16" x14ac:dyDescent="0.25">
      <c r="A1" s="7" t="s">
        <v>10</v>
      </c>
      <c r="B1" s="7" t="s">
        <v>11</v>
      </c>
      <c r="C1" s="7" t="s">
        <v>12</v>
      </c>
      <c r="D1" s="7" t="s">
        <v>72</v>
      </c>
      <c r="E1" s="7" t="s">
        <v>73</v>
      </c>
      <c r="F1" s="7" t="s">
        <v>75</v>
      </c>
      <c r="G1" s="7" t="s">
        <v>74</v>
      </c>
      <c r="H1" s="7" t="s">
        <v>66</v>
      </c>
      <c r="I1" s="7" t="s">
        <v>71</v>
      </c>
      <c r="J1" s="7" t="s">
        <v>13</v>
      </c>
      <c r="K1" s="7" t="s">
        <v>14</v>
      </c>
      <c r="L1" s="7" t="s">
        <v>62</v>
      </c>
      <c r="M1" s="7" t="s">
        <v>63</v>
      </c>
      <c r="N1" s="7" t="s">
        <v>64</v>
      </c>
      <c r="O1" s="7" t="s">
        <v>65</v>
      </c>
      <c r="P1" s="7" t="s">
        <v>69</v>
      </c>
    </row>
    <row r="2" spans="1:16" x14ac:dyDescent="0.25">
      <c r="A2" s="4" t="s">
        <v>15</v>
      </c>
      <c r="B2" s="4" t="s">
        <v>61</v>
      </c>
      <c r="C2" s="1" t="s">
        <v>68</v>
      </c>
      <c r="D2" s="1"/>
      <c r="E2" s="1"/>
      <c r="F2" s="1"/>
      <c r="G2" s="1"/>
      <c r="H2" s="1" t="b">
        <v>1</v>
      </c>
      <c r="I2" s="1" t="b">
        <v>1</v>
      </c>
      <c r="J2" s="1" t="b">
        <v>1</v>
      </c>
      <c r="K2" s="1" t="b">
        <v>1</v>
      </c>
      <c r="L2" s="1" t="b">
        <v>1</v>
      </c>
      <c r="M2" s="1" t="b">
        <v>1</v>
      </c>
      <c r="N2" s="1" t="b">
        <v>1</v>
      </c>
      <c r="O2" s="1" t="b">
        <v>1</v>
      </c>
      <c r="P2" s="1" t="b">
        <f>AND(H2:O2)</f>
        <v>1</v>
      </c>
    </row>
    <row r="3" spans="1:16" x14ac:dyDescent="0.25">
      <c r="A3" s="4" t="s">
        <v>16</v>
      </c>
      <c r="B3" s="4" t="s">
        <v>61</v>
      </c>
      <c r="C3" s="1" t="s">
        <v>68</v>
      </c>
      <c r="D3" s="1"/>
      <c r="E3" s="1"/>
      <c r="F3" s="1"/>
      <c r="G3" s="1"/>
      <c r="H3" s="1" t="b">
        <v>1</v>
      </c>
      <c r="I3" s="1" t="b">
        <v>1</v>
      </c>
      <c r="J3" s="1" t="b">
        <v>1</v>
      </c>
      <c r="K3" s="1" t="b">
        <v>1</v>
      </c>
      <c r="L3" s="1" t="b">
        <v>1</v>
      </c>
      <c r="M3" s="1" t="b">
        <v>1</v>
      </c>
      <c r="N3" s="1" t="b">
        <v>1</v>
      </c>
      <c r="O3" s="1" t="b">
        <v>1</v>
      </c>
      <c r="P3" s="1" t="b">
        <f t="shared" ref="P3:P47" si="0">AND(H3:O3)</f>
        <v>1</v>
      </c>
    </row>
    <row r="4" spans="1:16" x14ac:dyDescent="0.25">
      <c r="A4" s="4" t="s">
        <v>17</v>
      </c>
      <c r="B4" s="4" t="s">
        <v>61</v>
      </c>
      <c r="C4" s="1" t="s">
        <v>68</v>
      </c>
      <c r="D4" s="1"/>
      <c r="E4" s="1"/>
      <c r="F4" s="1"/>
      <c r="G4" s="1"/>
      <c r="H4" s="1" t="b">
        <v>1</v>
      </c>
      <c r="I4" s="1" t="b">
        <v>1</v>
      </c>
      <c r="J4" s="1" t="b">
        <v>1</v>
      </c>
      <c r="K4" s="1" t="b">
        <v>1</v>
      </c>
      <c r="L4" s="1" t="b">
        <v>1</v>
      </c>
      <c r="M4" s="1" t="b">
        <v>1</v>
      </c>
      <c r="N4" s="1" t="b">
        <v>1</v>
      </c>
      <c r="O4" s="1" t="b">
        <v>1</v>
      </c>
      <c r="P4" s="1" t="b">
        <f t="shared" si="0"/>
        <v>1</v>
      </c>
    </row>
    <row r="5" spans="1:16" x14ac:dyDescent="0.25">
      <c r="A5" s="4" t="s">
        <v>18</v>
      </c>
      <c r="B5" s="4" t="s">
        <v>61</v>
      </c>
      <c r="C5" s="1" t="s">
        <v>68</v>
      </c>
      <c r="D5" s="1"/>
      <c r="E5" s="1"/>
      <c r="F5" s="1"/>
      <c r="G5" s="1"/>
      <c r="H5" s="1" t="b">
        <v>1</v>
      </c>
      <c r="I5" s="1" t="b">
        <v>1</v>
      </c>
      <c r="J5" s="1" t="b">
        <v>1</v>
      </c>
      <c r="K5" s="1" t="b">
        <v>1</v>
      </c>
      <c r="L5" s="1" t="b">
        <v>1</v>
      </c>
      <c r="M5" s="1" t="b">
        <v>1</v>
      </c>
      <c r="N5" s="1" t="b">
        <v>1</v>
      </c>
      <c r="O5" s="1" t="b">
        <v>1</v>
      </c>
      <c r="P5" s="1" t="b">
        <f t="shared" si="0"/>
        <v>1</v>
      </c>
    </row>
    <row r="6" spans="1:16" x14ac:dyDescent="0.25">
      <c r="A6" s="4" t="s">
        <v>19</v>
      </c>
      <c r="B6" s="4" t="s">
        <v>61</v>
      </c>
      <c r="C6" s="1" t="s">
        <v>68</v>
      </c>
      <c r="D6" s="1"/>
      <c r="E6" s="1"/>
      <c r="F6" s="1"/>
      <c r="G6" s="1"/>
      <c r="H6" s="1" t="b">
        <v>1</v>
      </c>
      <c r="I6" s="1" t="b">
        <v>1</v>
      </c>
      <c r="J6" s="1" t="b">
        <v>1</v>
      </c>
      <c r="K6" s="1" t="b">
        <v>1</v>
      </c>
      <c r="L6" s="1" t="b">
        <v>1</v>
      </c>
      <c r="M6" s="1" t="b">
        <v>1</v>
      </c>
      <c r="N6" s="1" t="b">
        <v>1</v>
      </c>
      <c r="O6" s="1" t="b">
        <v>1</v>
      </c>
      <c r="P6" s="1" t="b">
        <f t="shared" si="0"/>
        <v>1</v>
      </c>
    </row>
    <row r="7" spans="1:16" x14ac:dyDescent="0.25">
      <c r="A7" s="4" t="s">
        <v>20</v>
      </c>
      <c r="B7" s="4" t="s">
        <v>61</v>
      </c>
      <c r="C7" s="1" t="s">
        <v>68</v>
      </c>
      <c r="D7" s="1"/>
      <c r="E7" s="1"/>
      <c r="F7" s="1"/>
      <c r="G7" s="1"/>
      <c r="H7" s="1" t="b">
        <v>1</v>
      </c>
      <c r="I7" s="1" t="b">
        <v>1</v>
      </c>
      <c r="J7" s="1" t="b">
        <v>1</v>
      </c>
      <c r="K7" s="1" t="b">
        <v>1</v>
      </c>
      <c r="L7" s="1" t="b">
        <v>1</v>
      </c>
      <c r="M7" s="1" t="b">
        <v>1</v>
      </c>
      <c r="N7" s="1" t="b">
        <v>1</v>
      </c>
      <c r="O7" s="1" t="b">
        <v>1</v>
      </c>
      <c r="P7" s="1" t="b">
        <f t="shared" si="0"/>
        <v>1</v>
      </c>
    </row>
    <row r="8" spans="1:16" x14ac:dyDescent="0.25">
      <c r="A8" s="4" t="s">
        <v>21</v>
      </c>
      <c r="B8" s="4" t="s">
        <v>61</v>
      </c>
      <c r="C8" s="1" t="s">
        <v>68</v>
      </c>
      <c r="D8" s="1"/>
      <c r="E8" s="1"/>
      <c r="F8" s="1"/>
      <c r="G8" s="1"/>
      <c r="H8" s="1" t="b">
        <v>1</v>
      </c>
      <c r="I8" s="1" t="b">
        <v>1</v>
      </c>
      <c r="J8" s="1" t="b">
        <v>1</v>
      </c>
      <c r="K8" s="1" t="b">
        <v>1</v>
      </c>
      <c r="L8" s="1" t="b">
        <v>1</v>
      </c>
      <c r="M8" s="1" t="b">
        <v>1</v>
      </c>
      <c r="N8" s="1" t="b">
        <v>1</v>
      </c>
      <c r="O8" s="1" t="b">
        <v>1</v>
      </c>
      <c r="P8" s="1" t="b">
        <f t="shared" si="0"/>
        <v>1</v>
      </c>
    </row>
    <row r="9" spans="1:16" x14ac:dyDescent="0.25">
      <c r="A9" s="4" t="s">
        <v>22</v>
      </c>
      <c r="B9" s="4" t="s">
        <v>61</v>
      </c>
      <c r="C9" s="1" t="s">
        <v>68</v>
      </c>
      <c r="D9" s="1"/>
      <c r="E9" s="1"/>
      <c r="F9" s="1"/>
      <c r="G9" s="1"/>
      <c r="H9" s="1" t="b">
        <v>1</v>
      </c>
      <c r="I9" s="1" t="b">
        <v>1</v>
      </c>
      <c r="J9" s="1" t="b">
        <v>1</v>
      </c>
      <c r="K9" s="1" t="b">
        <v>1</v>
      </c>
      <c r="L9" s="1" t="b">
        <v>1</v>
      </c>
      <c r="M9" s="1" t="b">
        <v>1</v>
      </c>
      <c r="N9" s="1" t="b">
        <v>1</v>
      </c>
      <c r="O9" s="1" t="b">
        <v>0</v>
      </c>
      <c r="P9" s="1" t="b">
        <f t="shared" si="0"/>
        <v>0</v>
      </c>
    </row>
    <row r="10" spans="1:16" x14ac:dyDescent="0.25">
      <c r="A10" s="4" t="s">
        <v>23</v>
      </c>
      <c r="B10" s="4" t="s">
        <v>61</v>
      </c>
      <c r="C10" s="1" t="s">
        <v>68</v>
      </c>
      <c r="D10" s="1"/>
      <c r="E10" s="1"/>
      <c r="F10" s="1"/>
      <c r="G10" s="1"/>
      <c r="H10" s="1" t="b">
        <v>1</v>
      </c>
      <c r="I10" s="1" t="b">
        <v>1</v>
      </c>
      <c r="J10" s="1" t="b">
        <v>1</v>
      </c>
      <c r="K10" s="1" t="b">
        <v>1</v>
      </c>
      <c r="L10" s="1" t="b">
        <v>0</v>
      </c>
      <c r="M10" s="1" t="b">
        <v>1</v>
      </c>
      <c r="N10" s="1" t="b">
        <v>1</v>
      </c>
      <c r="O10" s="1" t="b">
        <v>1</v>
      </c>
      <c r="P10" s="1" t="b">
        <f t="shared" si="0"/>
        <v>0</v>
      </c>
    </row>
    <row r="11" spans="1:16" x14ac:dyDescent="0.25">
      <c r="A11" s="4" t="s">
        <v>24</v>
      </c>
      <c r="B11" s="4" t="s">
        <v>61</v>
      </c>
      <c r="C11" s="1" t="s">
        <v>68</v>
      </c>
      <c r="D11" s="1"/>
      <c r="E11" s="1"/>
      <c r="F11" s="1"/>
      <c r="G11" s="1"/>
      <c r="H11" s="1" t="b">
        <v>1</v>
      </c>
      <c r="I11" s="1" t="b">
        <v>1</v>
      </c>
      <c r="J11" s="1" t="b">
        <v>1</v>
      </c>
      <c r="K11" s="1" t="b">
        <v>1</v>
      </c>
      <c r="L11" s="1" t="b">
        <v>0</v>
      </c>
      <c r="M11" s="1" t="b">
        <v>1</v>
      </c>
      <c r="N11" s="1" t="b">
        <v>1</v>
      </c>
      <c r="O11" s="1" t="b">
        <v>1</v>
      </c>
      <c r="P11" s="1" t="b">
        <f t="shared" si="0"/>
        <v>0</v>
      </c>
    </row>
    <row r="12" spans="1:16" x14ac:dyDescent="0.25">
      <c r="A12" s="4" t="s">
        <v>25</v>
      </c>
      <c r="B12" s="4" t="s">
        <v>61</v>
      </c>
      <c r="C12" s="1" t="s">
        <v>68</v>
      </c>
      <c r="D12" s="1"/>
      <c r="E12" s="1"/>
      <c r="F12" s="1"/>
      <c r="G12" s="1"/>
      <c r="H12" s="1" t="b">
        <v>1</v>
      </c>
      <c r="I12" s="1" t="b">
        <v>1</v>
      </c>
      <c r="J12" s="1" t="b">
        <v>1</v>
      </c>
      <c r="K12" s="1" t="b">
        <v>1</v>
      </c>
      <c r="L12" s="1" t="b">
        <v>0</v>
      </c>
      <c r="M12" s="1" t="b">
        <v>0</v>
      </c>
      <c r="N12" s="1" t="b">
        <v>1</v>
      </c>
      <c r="O12" s="1" t="b">
        <v>1</v>
      </c>
      <c r="P12" s="1" t="b">
        <f t="shared" si="0"/>
        <v>0</v>
      </c>
    </row>
    <row r="13" spans="1:16" x14ac:dyDescent="0.25">
      <c r="A13" s="4" t="s">
        <v>26</v>
      </c>
      <c r="B13" s="4" t="s">
        <v>61</v>
      </c>
      <c r="C13" s="1" t="s">
        <v>68</v>
      </c>
      <c r="D13" s="1"/>
      <c r="E13" s="1"/>
      <c r="F13" s="1"/>
      <c r="G13" s="1"/>
      <c r="H13" s="1" t="b">
        <v>1</v>
      </c>
      <c r="I13" s="1" t="b">
        <v>1</v>
      </c>
      <c r="J13" s="1" t="b">
        <v>1</v>
      </c>
      <c r="K13" s="1" t="b">
        <v>1</v>
      </c>
      <c r="L13" s="1" t="b">
        <v>0</v>
      </c>
      <c r="M13" s="1" t="b">
        <v>1</v>
      </c>
      <c r="N13" s="1" t="b">
        <v>1</v>
      </c>
      <c r="O13" s="1" t="b">
        <v>1</v>
      </c>
      <c r="P13" s="1" t="b">
        <f t="shared" si="0"/>
        <v>0</v>
      </c>
    </row>
    <row r="14" spans="1:16" x14ac:dyDescent="0.25">
      <c r="A14" s="4" t="s">
        <v>27</v>
      </c>
      <c r="B14" s="4" t="s">
        <v>61</v>
      </c>
      <c r="C14" s="1" t="s">
        <v>68</v>
      </c>
      <c r="D14" s="1"/>
      <c r="E14" s="1"/>
      <c r="F14" s="1"/>
      <c r="G14" s="1"/>
      <c r="H14" s="1" t="b">
        <v>1</v>
      </c>
      <c r="I14" s="1" t="b">
        <v>1</v>
      </c>
      <c r="J14" s="1" t="b">
        <v>1</v>
      </c>
      <c r="K14" s="1" t="b">
        <v>1</v>
      </c>
      <c r="L14" s="1" t="b">
        <v>1</v>
      </c>
      <c r="M14" s="1" t="b">
        <v>1</v>
      </c>
      <c r="N14" s="1" t="b">
        <v>1</v>
      </c>
      <c r="O14" s="1" t="b">
        <v>1</v>
      </c>
      <c r="P14" s="1" t="b">
        <f t="shared" si="0"/>
        <v>1</v>
      </c>
    </row>
    <row r="15" spans="1:16" x14ac:dyDescent="0.25">
      <c r="A15" s="4" t="s">
        <v>28</v>
      </c>
      <c r="B15" s="4" t="s">
        <v>61</v>
      </c>
      <c r="C15" s="1" t="s">
        <v>68</v>
      </c>
      <c r="D15" s="1"/>
      <c r="E15" s="1"/>
      <c r="F15" s="1"/>
      <c r="G15" s="1"/>
      <c r="H15" s="1" t="b">
        <v>1</v>
      </c>
      <c r="I15" s="1" t="b">
        <v>1</v>
      </c>
      <c r="J15" s="1" t="b">
        <v>1</v>
      </c>
      <c r="K15" s="1" t="b">
        <v>1</v>
      </c>
      <c r="L15" s="1" t="b">
        <v>0</v>
      </c>
      <c r="M15" s="1" t="b">
        <v>1</v>
      </c>
      <c r="N15" s="1" t="b">
        <v>1</v>
      </c>
      <c r="O15" s="1" t="b">
        <v>1</v>
      </c>
      <c r="P15" s="1" t="b">
        <f t="shared" si="0"/>
        <v>0</v>
      </c>
    </row>
    <row r="16" spans="1:16" x14ac:dyDescent="0.25">
      <c r="A16" s="4" t="s">
        <v>29</v>
      </c>
      <c r="B16" s="4" t="s">
        <v>61</v>
      </c>
      <c r="C16" s="1" t="s">
        <v>68</v>
      </c>
      <c r="D16" s="1"/>
      <c r="E16" s="1"/>
      <c r="F16" s="1"/>
      <c r="G16" s="1"/>
      <c r="H16" s="1" t="b">
        <v>1</v>
      </c>
      <c r="I16" s="1" t="b">
        <v>1</v>
      </c>
      <c r="J16" s="1" t="b">
        <v>1</v>
      </c>
      <c r="K16" s="1" t="b">
        <v>0</v>
      </c>
      <c r="L16" s="1" t="b">
        <v>0</v>
      </c>
      <c r="M16" s="1" t="b">
        <v>1</v>
      </c>
      <c r="N16" s="1" t="b">
        <v>0</v>
      </c>
      <c r="O16" s="1" t="b">
        <v>1</v>
      </c>
      <c r="P16" s="1" t="b">
        <f t="shared" si="0"/>
        <v>0</v>
      </c>
    </row>
    <row r="17" spans="1:16" x14ac:dyDescent="0.25">
      <c r="A17" s="4" t="s">
        <v>30</v>
      </c>
      <c r="B17" s="4" t="s">
        <v>61</v>
      </c>
      <c r="C17" s="1" t="s">
        <v>68</v>
      </c>
      <c r="D17" s="1"/>
      <c r="E17" s="1"/>
      <c r="F17" s="1"/>
      <c r="G17" s="1"/>
      <c r="H17" s="1" t="b">
        <v>1</v>
      </c>
      <c r="I17" s="1" t="b">
        <v>1</v>
      </c>
      <c r="J17" s="1" t="b">
        <v>1</v>
      </c>
      <c r="K17" s="1" t="b">
        <v>1</v>
      </c>
      <c r="L17" s="1" t="b">
        <v>0</v>
      </c>
      <c r="M17" s="1" t="b">
        <v>1</v>
      </c>
      <c r="N17" s="1" t="b">
        <v>1</v>
      </c>
      <c r="O17" s="1" t="b">
        <v>1</v>
      </c>
      <c r="P17" s="1" t="b">
        <f t="shared" si="0"/>
        <v>0</v>
      </c>
    </row>
    <row r="18" spans="1:16" x14ac:dyDescent="0.25">
      <c r="A18" s="4" t="s">
        <v>31</v>
      </c>
      <c r="B18" s="4" t="s">
        <v>61</v>
      </c>
      <c r="C18" s="1" t="s">
        <v>68</v>
      </c>
      <c r="D18" s="1"/>
      <c r="E18" s="1"/>
      <c r="F18" s="1"/>
      <c r="G18" s="1"/>
      <c r="H18" s="1" t="b">
        <v>1</v>
      </c>
      <c r="I18" s="1" t="b">
        <v>1</v>
      </c>
      <c r="J18" s="1" t="b">
        <v>1</v>
      </c>
      <c r="K18" s="1" t="b">
        <v>1</v>
      </c>
      <c r="L18" s="1" t="b">
        <v>0</v>
      </c>
      <c r="M18" s="1" t="b">
        <v>1</v>
      </c>
      <c r="N18" s="1" t="b">
        <v>1</v>
      </c>
      <c r="O18" s="1" t="b">
        <v>1</v>
      </c>
      <c r="P18" s="1" t="b">
        <f t="shared" si="0"/>
        <v>0</v>
      </c>
    </row>
    <row r="19" spans="1:16" x14ac:dyDescent="0.25">
      <c r="A19" s="4" t="s">
        <v>32</v>
      </c>
      <c r="B19" s="4" t="s">
        <v>61</v>
      </c>
      <c r="C19" s="1" t="s">
        <v>68</v>
      </c>
      <c r="D19" s="1"/>
      <c r="E19" s="1"/>
      <c r="F19" s="1"/>
      <c r="G19" s="1"/>
      <c r="H19" s="1" t="b">
        <v>1</v>
      </c>
      <c r="I19" s="1" t="b">
        <v>1</v>
      </c>
      <c r="J19" s="1" t="b">
        <v>1</v>
      </c>
      <c r="K19" s="1" t="b">
        <v>1</v>
      </c>
      <c r="L19" s="1" t="b">
        <v>0</v>
      </c>
      <c r="M19" s="1" t="b">
        <v>0</v>
      </c>
      <c r="N19" s="1" t="b">
        <v>1</v>
      </c>
      <c r="O19" s="1" t="b">
        <v>1</v>
      </c>
      <c r="P19" s="1" t="b">
        <f t="shared" si="0"/>
        <v>0</v>
      </c>
    </row>
    <row r="20" spans="1:16" x14ac:dyDescent="0.25">
      <c r="A20" s="4" t="s">
        <v>33</v>
      </c>
      <c r="B20" s="4" t="s">
        <v>61</v>
      </c>
      <c r="C20" s="1" t="s">
        <v>68</v>
      </c>
      <c r="D20" s="1"/>
      <c r="E20" s="1"/>
      <c r="F20" s="1"/>
      <c r="G20" s="1"/>
      <c r="H20" s="1" t="b">
        <v>1</v>
      </c>
      <c r="I20" s="1" t="b">
        <v>1</v>
      </c>
      <c r="J20" s="1" t="b">
        <v>1</v>
      </c>
      <c r="K20" s="1" t="b">
        <v>1</v>
      </c>
      <c r="L20" s="1" t="b">
        <v>0</v>
      </c>
      <c r="M20" s="1" t="b">
        <v>1</v>
      </c>
      <c r="N20" s="1" t="b">
        <v>1</v>
      </c>
      <c r="O20" s="1" t="b">
        <v>1</v>
      </c>
      <c r="P20" s="1" t="b">
        <f t="shared" si="0"/>
        <v>0</v>
      </c>
    </row>
    <row r="21" spans="1:16" x14ac:dyDescent="0.25">
      <c r="A21" s="4" t="s">
        <v>34</v>
      </c>
      <c r="B21" s="4" t="s">
        <v>61</v>
      </c>
      <c r="C21" s="1" t="s">
        <v>68</v>
      </c>
      <c r="D21" s="1"/>
      <c r="E21" s="1"/>
      <c r="F21" s="1"/>
      <c r="G21" s="1"/>
      <c r="H21" s="1" t="b">
        <v>1</v>
      </c>
      <c r="I21" s="1" t="b">
        <v>1</v>
      </c>
      <c r="J21" s="1" t="b">
        <v>0</v>
      </c>
      <c r="K21" s="1" t="b">
        <v>1</v>
      </c>
      <c r="L21" s="1" t="b">
        <v>0</v>
      </c>
      <c r="M21" s="1" t="b">
        <v>1</v>
      </c>
      <c r="N21" s="1" t="b">
        <v>1</v>
      </c>
      <c r="O21" s="1" t="b">
        <v>1</v>
      </c>
      <c r="P21" s="1" t="b">
        <f t="shared" si="0"/>
        <v>0</v>
      </c>
    </row>
    <row r="22" spans="1:16" x14ac:dyDescent="0.25">
      <c r="A22" s="4" t="s">
        <v>35</v>
      </c>
      <c r="B22" s="4" t="s">
        <v>61</v>
      </c>
      <c r="C22" s="1" t="s">
        <v>68</v>
      </c>
      <c r="D22" s="1"/>
      <c r="E22" s="1"/>
      <c r="F22" s="1"/>
      <c r="G22" s="1"/>
      <c r="H22" s="1" t="b">
        <v>1</v>
      </c>
      <c r="I22" s="1" t="b">
        <v>1</v>
      </c>
      <c r="J22" s="1" t="b">
        <v>1</v>
      </c>
      <c r="K22" s="1" t="b">
        <v>1</v>
      </c>
      <c r="L22" s="1" t="b">
        <v>1</v>
      </c>
      <c r="M22" s="1" t="b">
        <v>1</v>
      </c>
      <c r="N22" s="1" t="b">
        <v>1</v>
      </c>
      <c r="O22" s="1" t="b">
        <v>1</v>
      </c>
      <c r="P22" s="1" t="b">
        <f t="shared" si="0"/>
        <v>1</v>
      </c>
    </row>
    <row r="23" spans="1:16" x14ac:dyDescent="0.25">
      <c r="A23" s="4" t="s">
        <v>36</v>
      </c>
      <c r="B23" s="4" t="s">
        <v>61</v>
      </c>
      <c r="C23" s="1" t="s">
        <v>68</v>
      </c>
      <c r="D23" s="1"/>
      <c r="E23" s="1"/>
      <c r="F23" s="1"/>
      <c r="G23" s="1"/>
      <c r="H23" s="1" t="b">
        <v>1</v>
      </c>
      <c r="I23" s="1" t="b">
        <v>1</v>
      </c>
      <c r="J23" s="1" t="b">
        <v>1</v>
      </c>
      <c r="K23" s="1" t="b">
        <v>1</v>
      </c>
      <c r="L23" s="1" t="b">
        <v>0</v>
      </c>
      <c r="M23" s="1" t="b">
        <v>1</v>
      </c>
      <c r="N23" s="1" t="b">
        <v>1</v>
      </c>
      <c r="O23" s="1" t="b">
        <v>1</v>
      </c>
      <c r="P23" s="1" t="b">
        <f t="shared" si="0"/>
        <v>0</v>
      </c>
    </row>
    <row r="24" spans="1:16" x14ac:dyDescent="0.25">
      <c r="A24" s="4" t="s">
        <v>37</v>
      </c>
      <c r="B24" s="4" t="s">
        <v>61</v>
      </c>
      <c r="C24" s="1" t="s">
        <v>68</v>
      </c>
      <c r="D24" s="1"/>
      <c r="E24" s="1"/>
      <c r="F24" s="1"/>
      <c r="G24" s="1"/>
      <c r="H24" s="1" t="b">
        <v>1</v>
      </c>
      <c r="I24" s="1" t="b">
        <v>1</v>
      </c>
      <c r="J24" s="1" t="b">
        <v>1</v>
      </c>
      <c r="K24" s="1" t="b">
        <v>1</v>
      </c>
      <c r="L24" s="1" t="b">
        <v>0</v>
      </c>
      <c r="M24" s="1" t="b">
        <v>1</v>
      </c>
      <c r="N24" s="1" t="b">
        <v>1</v>
      </c>
      <c r="O24" s="1" t="b">
        <v>1</v>
      </c>
      <c r="P24" s="1" t="b">
        <f t="shared" si="0"/>
        <v>0</v>
      </c>
    </row>
    <row r="25" spans="1:16" x14ac:dyDescent="0.25">
      <c r="A25" s="4" t="s">
        <v>38</v>
      </c>
      <c r="B25" s="4" t="s">
        <v>61</v>
      </c>
      <c r="C25" s="1" t="s">
        <v>68</v>
      </c>
      <c r="D25" s="1"/>
      <c r="E25" s="1"/>
      <c r="F25" s="1"/>
      <c r="G25" s="1"/>
      <c r="H25" s="1" t="b">
        <v>1</v>
      </c>
      <c r="I25" s="1" t="b">
        <v>1</v>
      </c>
      <c r="J25" s="1" t="b">
        <v>1</v>
      </c>
      <c r="K25" s="1" t="b">
        <v>1</v>
      </c>
      <c r="L25" s="1" t="b">
        <v>0</v>
      </c>
      <c r="M25" s="1" t="b">
        <v>1</v>
      </c>
      <c r="N25" s="1" t="b">
        <v>1</v>
      </c>
      <c r="O25" s="1" t="b">
        <v>1</v>
      </c>
      <c r="P25" s="1" t="b">
        <f t="shared" si="0"/>
        <v>0</v>
      </c>
    </row>
    <row r="26" spans="1:16" x14ac:dyDescent="0.25">
      <c r="A26" s="4" t="s">
        <v>39</v>
      </c>
      <c r="B26" s="4" t="s">
        <v>61</v>
      </c>
      <c r="C26" s="1" t="s">
        <v>68</v>
      </c>
      <c r="D26" s="1"/>
      <c r="E26" s="1"/>
      <c r="F26" s="1"/>
      <c r="G26" s="1"/>
      <c r="H26" s="1" t="b">
        <v>1</v>
      </c>
      <c r="I26" s="1" t="b">
        <v>1</v>
      </c>
      <c r="J26" s="1" t="b">
        <v>1</v>
      </c>
      <c r="K26" s="1" t="b">
        <v>1</v>
      </c>
      <c r="L26" s="1" t="b">
        <v>0</v>
      </c>
      <c r="M26" s="1" t="b">
        <v>1</v>
      </c>
      <c r="N26" s="1" t="b">
        <v>1</v>
      </c>
      <c r="O26" s="1" t="b">
        <v>1</v>
      </c>
      <c r="P26" s="1" t="b">
        <f t="shared" si="0"/>
        <v>0</v>
      </c>
    </row>
    <row r="27" spans="1:16" x14ac:dyDescent="0.25">
      <c r="A27" s="4" t="s">
        <v>40</v>
      </c>
      <c r="B27" s="4" t="s">
        <v>61</v>
      </c>
      <c r="C27" s="1" t="s">
        <v>68</v>
      </c>
      <c r="D27" s="1"/>
      <c r="E27" s="1"/>
      <c r="F27" s="1"/>
      <c r="G27" s="1"/>
      <c r="H27" s="1" t="b">
        <v>1</v>
      </c>
      <c r="I27" s="1" t="b">
        <v>1</v>
      </c>
      <c r="J27" s="1" t="b">
        <v>1</v>
      </c>
      <c r="K27" s="1" t="b">
        <v>1</v>
      </c>
      <c r="L27" s="1" t="b">
        <v>1</v>
      </c>
      <c r="M27" s="1" t="b">
        <v>1</v>
      </c>
      <c r="N27" s="1" t="b">
        <v>1</v>
      </c>
      <c r="O27" s="1" t="b">
        <v>1</v>
      </c>
      <c r="P27" s="1" t="b">
        <f t="shared" si="0"/>
        <v>1</v>
      </c>
    </row>
    <row r="28" spans="1:16" x14ac:dyDescent="0.25">
      <c r="A28" s="4" t="s">
        <v>41</v>
      </c>
      <c r="B28" s="4" t="s">
        <v>61</v>
      </c>
      <c r="C28" s="1" t="s">
        <v>68</v>
      </c>
      <c r="D28" s="1"/>
      <c r="E28" s="1"/>
      <c r="F28" s="1"/>
      <c r="G28" s="1"/>
      <c r="H28" s="1" t="b">
        <v>1</v>
      </c>
      <c r="I28" s="1" t="b">
        <v>1</v>
      </c>
      <c r="J28" s="1" t="b">
        <v>0</v>
      </c>
      <c r="K28" s="1" t="b">
        <v>1</v>
      </c>
      <c r="L28" s="1" t="b">
        <v>0</v>
      </c>
      <c r="M28" s="1" t="b">
        <v>1</v>
      </c>
      <c r="N28" s="1" t="b">
        <v>1</v>
      </c>
      <c r="O28" s="1" t="b">
        <v>1</v>
      </c>
      <c r="P28" s="1" t="b">
        <f t="shared" si="0"/>
        <v>0</v>
      </c>
    </row>
    <row r="29" spans="1:16" x14ac:dyDescent="0.25">
      <c r="A29" s="4" t="s">
        <v>42</v>
      </c>
      <c r="B29" s="4" t="s">
        <v>61</v>
      </c>
      <c r="C29" s="1" t="s">
        <v>68</v>
      </c>
      <c r="D29" s="1"/>
      <c r="E29" s="1"/>
      <c r="F29" s="1"/>
      <c r="G29" s="1"/>
      <c r="H29" s="1" t="b">
        <v>1</v>
      </c>
      <c r="I29" s="1" t="b">
        <v>1</v>
      </c>
      <c r="J29" s="1" t="b">
        <v>1</v>
      </c>
      <c r="K29" s="1" t="b">
        <v>1</v>
      </c>
      <c r="L29" s="1" t="b">
        <v>0</v>
      </c>
      <c r="M29" s="1" t="b">
        <v>0</v>
      </c>
      <c r="N29" s="1" t="b">
        <v>1</v>
      </c>
      <c r="O29" s="1" t="b">
        <v>1</v>
      </c>
      <c r="P29" s="1" t="b">
        <f t="shared" si="0"/>
        <v>0</v>
      </c>
    </row>
    <row r="30" spans="1:16" x14ac:dyDescent="0.25">
      <c r="A30" s="4" t="s">
        <v>43</v>
      </c>
      <c r="B30" s="4" t="s">
        <v>61</v>
      </c>
      <c r="C30" s="1" t="s">
        <v>68</v>
      </c>
      <c r="D30" s="1"/>
      <c r="E30" s="1"/>
      <c r="F30" s="1"/>
      <c r="G30" s="1"/>
      <c r="H30" s="1" t="b">
        <v>1</v>
      </c>
      <c r="I30" s="1" t="b">
        <v>1</v>
      </c>
      <c r="J30" s="1" t="b">
        <v>1</v>
      </c>
      <c r="K30" s="1" t="b">
        <v>1</v>
      </c>
      <c r="L30" s="1" t="b">
        <v>0</v>
      </c>
      <c r="M30" s="1" t="b">
        <v>1</v>
      </c>
      <c r="N30" s="1" t="b">
        <v>1</v>
      </c>
      <c r="O30" s="1" t="b">
        <v>1</v>
      </c>
      <c r="P30" s="1" t="b">
        <f t="shared" si="0"/>
        <v>0</v>
      </c>
    </row>
    <row r="31" spans="1:16" x14ac:dyDescent="0.25">
      <c r="A31" s="4" t="s">
        <v>44</v>
      </c>
      <c r="B31" s="4" t="s">
        <v>61</v>
      </c>
      <c r="C31" s="1" t="s">
        <v>68</v>
      </c>
      <c r="D31" s="1"/>
      <c r="E31" s="1"/>
      <c r="F31" s="1"/>
      <c r="G31" s="1"/>
      <c r="H31" s="1" t="b">
        <v>1</v>
      </c>
      <c r="I31" s="1" t="b">
        <v>1</v>
      </c>
      <c r="J31" s="1" t="b">
        <v>1</v>
      </c>
      <c r="K31" s="1" t="b">
        <v>1</v>
      </c>
      <c r="L31" s="1" t="b">
        <v>0</v>
      </c>
      <c r="M31" s="1" t="b">
        <v>1</v>
      </c>
      <c r="N31" s="1" t="b">
        <v>1</v>
      </c>
      <c r="O31" s="1" t="b">
        <v>1</v>
      </c>
      <c r="P31" s="1" t="b">
        <f t="shared" si="0"/>
        <v>0</v>
      </c>
    </row>
    <row r="32" spans="1:16" x14ac:dyDescent="0.25">
      <c r="A32" s="4" t="s">
        <v>45</v>
      </c>
      <c r="B32" s="4" t="s">
        <v>61</v>
      </c>
      <c r="C32" s="1" t="s">
        <v>68</v>
      </c>
      <c r="D32" s="1"/>
      <c r="E32" s="1"/>
      <c r="F32" s="1"/>
      <c r="G32" s="1"/>
      <c r="H32" s="1" t="b">
        <v>1</v>
      </c>
      <c r="I32" s="1" t="b">
        <v>1</v>
      </c>
      <c r="J32" s="1" t="b">
        <v>1</v>
      </c>
      <c r="K32" s="1" t="b">
        <v>1</v>
      </c>
      <c r="L32" s="1" t="b">
        <v>0</v>
      </c>
      <c r="M32" s="1" t="b">
        <v>1</v>
      </c>
      <c r="N32" s="1" t="b">
        <v>1</v>
      </c>
      <c r="O32" s="1" t="b">
        <v>1</v>
      </c>
      <c r="P32" s="1" t="b">
        <f t="shared" si="0"/>
        <v>0</v>
      </c>
    </row>
    <row r="33" spans="1:16" x14ac:dyDescent="0.25">
      <c r="A33" s="4" t="s">
        <v>46</v>
      </c>
      <c r="B33" s="4" t="s">
        <v>61</v>
      </c>
      <c r="C33" s="1" t="s">
        <v>68</v>
      </c>
      <c r="D33" s="1"/>
      <c r="E33" s="1"/>
      <c r="F33" s="1"/>
      <c r="G33" s="1"/>
      <c r="H33" s="1" t="b">
        <v>1</v>
      </c>
      <c r="I33" s="1" t="b">
        <v>1</v>
      </c>
      <c r="J33" s="1" t="b">
        <v>1</v>
      </c>
      <c r="K33" s="1" t="b">
        <v>1</v>
      </c>
      <c r="L33" s="1" t="b">
        <v>0</v>
      </c>
      <c r="M33" s="1" t="b">
        <v>1</v>
      </c>
      <c r="N33" s="1" t="b">
        <v>1</v>
      </c>
      <c r="O33" s="1" t="b">
        <v>1</v>
      </c>
      <c r="P33" s="1" t="b">
        <f t="shared" si="0"/>
        <v>0</v>
      </c>
    </row>
    <row r="34" spans="1:16" x14ac:dyDescent="0.25">
      <c r="A34" s="4" t="s">
        <v>47</v>
      </c>
      <c r="B34" s="4" t="s">
        <v>61</v>
      </c>
      <c r="C34" s="1" t="s">
        <v>68</v>
      </c>
      <c r="D34" s="1"/>
      <c r="E34" s="1"/>
      <c r="F34" s="1"/>
      <c r="G34" s="1"/>
      <c r="H34" s="1" t="b">
        <v>1</v>
      </c>
      <c r="I34" s="1" t="b">
        <v>1</v>
      </c>
      <c r="J34" s="1" t="b">
        <v>1</v>
      </c>
      <c r="K34" s="1" t="b">
        <v>1</v>
      </c>
      <c r="L34" s="1" t="b">
        <v>0</v>
      </c>
      <c r="M34" s="1" t="b">
        <v>1</v>
      </c>
      <c r="N34" s="1" t="b">
        <v>0</v>
      </c>
      <c r="O34" s="1" t="b">
        <v>1</v>
      </c>
      <c r="P34" s="1" t="b">
        <f t="shared" si="0"/>
        <v>0</v>
      </c>
    </row>
    <row r="35" spans="1:16" x14ac:dyDescent="0.25">
      <c r="A35" s="4" t="s">
        <v>48</v>
      </c>
      <c r="B35" s="4" t="s">
        <v>61</v>
      </c>
      <c r="C35" s="1" t="s">
        <v>68</v>
      </c>
      <c r="D35" s="1"/>
      <c r="E35" s="1"/>
      <c r="F35" s="1"/>
      <c r="G35" s="1"/>
      <c r="H35" s="1" t="b">
        <v>1</v>
      </c>
      <c r="I35" s="1" t="b">
        <v>1</v>
      </c>
      <c r="J35" s="1" t="b">
        <v>1</v>
      </c>
      <c r="K35" s="1" t="b">
        <v>1</v>
      </c>
      <c r="L35" s="1" t="b">
        <v>0</v>
      </c>
      <c r="M35" s="1" t="b">
        <v>1</v>
      </c>
      <c r="N35" s="1" t="b">
        <v>1</v>
      </c>
      <c r="O35" s="1" t="b">
        <v>1</v>
      </c>
      <c r="P35" s="1" t="b">
        <f t="shared" si="0"/>
        <v>0</v>
      </c>
    </row>
    <row r="36" spans="1:16" x14ac:dyDescent="0.25">
      <c r="A36" s="4" t="s">
        <v>49</v>
      </c>
      <c r="B36" s="4" t="s">
        <v>61</v>
      </c>
      <c r="C36" s="1" t="s">
        <v>68</v>
      </c>
      <c r="D36" s="1"/>
      <c r="E36" s="1"/>
      <c r="F36" s="1"/>
      <c r="G36" s="1"/>
      <c r="H36" s="1" t="b">
        <v>1</v>
      </c>
      <c r="I36" s="1" t="b">
        <v>1</v>
      </c>
      <c r="J36" s="1" t="b">
        <v>0</v>
      </c>
      <c r="K36" s="1" t="b">
        <v>1</v>
      </c>
      <c r="L36" s="1" t="b">
        <v>1</v>
      </c>
      <c r="M36" s="1" t="b">
        <v>1</v>
      </c>
      <c r="N36" s="1" t="b">
        <v>1</v>
      </c>
      <c r="O36" s="1" t="b">
        <v>1</v>
      </c>
      <c r="P36" s="1" t="b">
        <f t="shared" si="0"/>
        <v>0</v>
      </c>
    </row>
    <row r="37" spans="1:16" x14ac:dyDescent="0.25">
      <c r="A37" s="4" t="s">
        <v>50</v>
      </c>
      <c r="B37" s="4" t="s">
        <v>61</v>
      </c>
      <c r="C37" s="1" t="s">
        <v>68</v>
      </c>
      <c r="D37" s="1"/>
      <c r="E37" s="1"/>
      <c r="F37" s="1"/>
      <c r="G37" s="1"/>
      <c r="H37" s="1" t="b">
        <v>1</v>
      </c>
      <c r="I37" s="1" t="b">
        <v>1</v>
      </c>
      <c r="J37" s="1" t="b">
        <v>1</v>
      </c>
      <c r="K37" s="1" t="b">
        <v>1</v>
      </c>
      <c r="L37" s="1" t="b">
        <v>0</v>
      </c>
      <c r="M37" s="1" t="b">
        <v>1</v>
      </c>
      <c r="N37" s="1" t="b">
        <v>1</v>
      </c>
      <c r="O37" s="1" t="b">
        <v>1</v>
      </c>
      <c r="P37" s="1" t="b">
        <f t="shared" si="0"/>
        <v>0</v>
      </c>
    </row>
    <row r="38" spans="1:16" x14ac:dyDescent="0.25">
      <c r="A38" s="4" t="s">
        <v>51</v>
      </c>
      <c r="B38" s="4" t="s">
        <v>61</v>
      </c>
      <c r="C38" s="1" t="s">
        <v>68</v>
      </c>
      <c r="D38" s="1"/>
      <c r="E38" s="1"/>
      <c r="F38" s="1"/>
      <c r="G38" s="1"/>
      <c r="H38" s="1" t="b">
        <v>1</v>
      </c>
      <c r="I38" s="1" t="b">
        <v>1</v>
      </c>
      <c r="J38" s="1" t="b">
        <v>1</v>
      </c>
      <c r="K38" s="1" t="b">
        <v>1</v>
      </c>
      <c r="L38" s="1" t="b">
        <v>0</v>
      </c>
      <c r="M38" s="1" t="b">
        <v>1</v>
      </c>
      <c r="N38" s="1" t="b">
        <v>1</v>
      </c>
      <c r="O38" s="1" t="b">
        <v>1</v>
      </c>
      <c r="P38" s="1" t="b">
        <f t="shared" si="0"/>
        <v>0</v>
      </c>
    </row>
    <row r="39" spans="1:16" x14ac:dyDescent="0.25">
      <c r="A39" s="4" t="s">
        <v>52</v>
      </c>
      <c r="B39" s="4" t="s">
        <v>61</v>
      </c>
      <c r="C39" s="1" t="s">
        <v>68</v>
      </c>
      <c r="D39" s="1"/>
      <c r="E39" s="1"/>
      <c r="F39" s="1"/>
      <c r="G39" s="1"/>
      <c r="H39" s="1" t="b">
        <v>1</v>
      </c>
      <c r="I39" s="1" t="b">
        <v>1</v>
      </c>
      <c r="J39" s="1" t="b">
        <v>1</v>
      </c>
      <c r="K39" s="1" t="b">
        <v>1</v>
      </c>
      <c r="L39" s="1" t="b">
        <v>0</v>
      </c>
      <c r="M39" s="1" t="b">
        <v>1</v>
      </c>
      <c r="N39" s="1" t="b">
        <v>0</v>
      </c>
      <c r="O39" s="1" t="b">
        <v>1</v>
      </c>
      <c r="P39" s="1" t="b">
        <f t="shared" si="0"/>
        <v>0</v>
      </c>
    </row>
    <row r="40" spans="1:16" x14ac:dyDescent="0.25">
      <c r="A40" s="4" t="s">
        <v>53</v>
      </c>
      <c r="B40" s="4" t="s">
        <v>61</v>
      </c>
      <c r="C40" s="1" t="s">
        <v>68</v>
      </c>
      <c r="D40" s="1"/>
      <c r="E40" s="1"/>
      <c r="F40" s="1"/>
      <c r="G40" s="1"/>
      <c r="H40" s="1" t="b">
        <v>1</v>
      </c>
      <c r="I40" s="1" t="b">
        <v>1</v>
      </c>
      <c r="J40" s="1" t="b">
        <v>1</v>
      </c>
      <c r="K40" s="1" t="b">
        <v>1</v>
      </c>
      <c r="L40" s="1" t="b">
        <v>0</v>
      </c>
      <c r="M40" s="1" t="b">
        <v>1</v>
      </c>
      <c r="N40" s="1" t="b">
        <v>1</v>
      </c>
      <c r="O40" s="1" t="b">
        <v>1</v>
      </c>
      <c r="P40" s="1" t="b">
        <f t="shared" si="0"/>
        <v>0</v>
      </c>
    </row>
    <row r="41" spans="1:16" x14ac:dyDescent="0.25">
      <c r="A41" s="4" t="s">
        <v>54</v>
      </c>
      <c r="B41" s="4" t="s">
        <v>61</v>
      </c>
      <c r="C41" s="1" t="s">
        <v>68</v>
      </c>
      <c r="D41" s="1"/>
      <c r="E41" s="1"/>
      <c r="F41" s="1"/>
      <c r="G41" s="1"/>
      <c r="H41" s="1" t="b">
        <v>1</v>
      </c>
      <c r="I41" s="1" t="b">
        <v>1</v>
      </c>
      <c r="J41" s="1" t="b">
        <v>1</v>
      </c>
      <c r="K41" s="1" t="b">
        <v>1</v>
      </c>
      <c r="L41" s="1" t="b">
        <v>0</v>
      </c>
      <c r="M41" s="1" t="b">
        <v>1</v>
      </c>
      <c r="N41" s="1" t="b">
        <v>1</v>
      </c>
      <c r="O41" s="1" t="b">
        <v>1</v>
      </c>
      <c r="P41" s="1" t="b">
        <f t="shared" si="0"/>
        <v>0</v>
      </c>
    </row>
    <row r="42" spans="1:16" x14ac:dyDescent="0.25">
      <c r="A42" s="4" t="s">
        <v>55</v>
      </c>
      <c r="B42" s="4" t="s">
        <v>61</v>
      </c>
      <c r="C42" s="1" t="s">
        <v>68</v>
      </c>
      <c r="D42" s="1"/>
      <c r="E42" s="1"/>
      <c r="F42" s="1"/>
      <c r="G42" s="1"/>
      <c r="H42" s="1" t="b">
        <v>1</v>
      </c>
      <c r="I42" s="1" t="b">
        <v>1</v>
      </c>
      <c r="J42" s="1" t="b">
        <v>1</v>
      </c>
      <c r="K42" s="1" t="b">
        <v>1</v>
      </c>
      <c r="L42" s="1" t="b">
        <v>0</v>
      </c>
      <c r="M42" s="1" t="b">
        <v>1</v>
      </c>
      <c r="N42" s="1" t="b">
        <v>1</v>
      </c>
      <c r="O42" s="1" t="b">
        <v>1</v>
      </c>
      <c r="P42" s="1" t="b">
        <f t="shared" si="0"/>
        <v>0</v>
      </c>
    </row>
    <row r="43" spans="1:16" x14ac:dyDescent="0.25">
      <c r="A43" s="4" t="s">
        <v>56</v>
      </c>
      <c r="B43" s="4" t="s">
        <v>61</v>
      </c>
      <c r="C43" s="1" t="s">
        <v>68</v>
      </c>
      <c r="D43" s="1"/>
      <c r="E43" s="1"/>
      <c r="F43" s="1"/>
      <c r="G43" s="1"/>
      <c r="H43" s="1" t="b">
        <v>1</v>
      </c>
      <c r="I43" s="1" t="b">
        <v>1</v>
      </c>
      <c r="J43" s="1" t="b">
        <v>0</v>
      </c>
      <c r="K43" s="1" t="b">
        <v>1</v>
      </c>
      <c r="L43" s="1" t="b">
        <v>1</v>
      </c>
      <c r="M43" s="1" t="b">
        <v>1</v>
      </c>
      <c r="N43" s="1" t="b">
        <v>1</v>
      </c>
      <c r="O43" s="1" t="b">
        <v>1</v>
      </c>
      <c r="P43" s="1" t="b">
        <f t="shared" si="0"/>
        <v>0</v>
      </c>
    </row>
    <row r="44" spans="1:16" x14ac:dyDescent="0.25">
      <c r="A44" s="4" t="s">
        <v>57</v>
      </c>
      <c r="B44" s="4" t="s">
        <v>61</v>
      </c>
      <c r="C44" s="1" t="s">
        <v>68</v>
      </c>
      <c r="D44" s="1"/>
      <c r="E44" s="1"/>
      <c r="F44" s="1"/>
      <c r="G44" s="1"/>
      <c r="H44" s="1" t="b">
        <v>1</v>
      </c>
      <c r="I44" s="1" t="b">
        <v>1</v>
      </c>
      <c r="J44" s="1" t="b">
        <v>1</v>
      </c>
      <c r="K44" s="1" t="b">
        <v>1</v>
      </c>
      <c r="L44" s="1" t="b">
        <v>0</v>
      </c>
      <c r="M44" s="1" t="b">
        <v>1</v>
      </c>
      <c r="N44" s="1" t="b">
        <v>1</v>
      </c>
      <c r="O44" s="1" t="b">
        <v>1</v>
      </c>
      <c r="P44" s="1" t="b">
        <f t="shared" si="0"/>
        <v>0</v>
      </c>
    </row>
    <row r="45" spans="1:16" x14ac:dyDescent="0.25">
      <c r="A45" s="4" t="s">
        <v>58</v>
      </c>
      <c r="B45" s="4" t="s">
        <v>61</v>
      </c>
      <c r="C45" s="1" t="s">
        <v>68</v>
      </c>
      <c r="D45" s="1"/>
      <c r="E45" s="1"/>
      <c r="F45" s="1"/>
      <c r="G45" s="1"/>
      <c r="H45" s="1" t="b">
        <v>1</v>
      </c>
      <c r="I45" s="1" t="b">
        <v>1</v>
      </c>
      <c r="J45" s="1" t="b">
        <v>1</v>
      </c>
      <c r="K45" s="1" t="b">
        <v>1</v>
      </c>
      <c r="L45" s="1" t="b">
        <v>0</v>
      </c>
      <c r="M45" s="1" t="b">
        <v>1</v>
      </c>
      <c r="N45" s="1" t="b">
        <v>1</v>
      </c>
      <c r="O45" s="1" t="b">
        <v>1</v>
      </c>
      <c r="P45" s="1" t="b">
        <f t="shared" si="0"/>
        <v>0</v>
      </c>
    </row>
    <row r="46" spans="1:16" x14ac:dyDescent="0.25">
      <c r="A46" s="4" t="s">
        <v>59</v>
      </c>
      <c r="B46" s="4" t="s">
        <v>61</v>
      </c>
      <c r="C46" s="1" t="s">
        <v>68</v>
      </c>
      <c r="D46" s="1"/>
      <c r="E46" s="1"/>
      <c r="F46" s="1"/>
      <c r="G46" s="1"/>
      <c r="H46" s="1" t="b">
        <v>1</v>
      </c>
      <c r="I46" s="1" t="b">
        <v>1</v>
      </c>
      <c r="J46" s="1" t="b">
        <v>1</v>
      </c>
      <c r="K46" s="1" t="b">
        <v>1</v>
      </c>
      <c r="L46" s="1" t="b">
        <v>0</v>
      </c>
      <c r="M46" s="1" t="b">
        <v>1</v>
      </c>
      <c r="N46" s="1" t="b">
        <v>1</v>
      </c>
      <c r="O46" s="1" t="b">
        <v>1</v>
      </c>
      <c r="P46" s="1" t="b">
        <f t="shared" si="0"/>
        <v>0</v>
      </c>
    </row>
    <row r="47" spans="1:16" x14ac:dyDescent="0.25">
      <c r="A47" s="4" t="s">
        <v>60</v>
      </c>
      <c r="B47" s="4" t="s">
        <v>61</v>
      </c>
      <c r="C47" s="1" t="s">
        <v>68</v>
      </c>
      <c r="D47" s="1"/>
      <c r="E47" s="1"/>
      <c r="F47" s="1"/>
      <c r="G47" s="1"/>
      <c r="H47" s="1" t="b">
        <v>1</v>
      </c>
      <c r="I47" s="1" t="b">
        <v>0</v>
      </c>
      <c r="J47" s="1" t="b">
        <v>1</v>
      </c>
      <c r="K47" s="1" t="b">
        <v>1</v>
      </c>
      <c r="L47" s="1" t="b">
        <v>0</v>
      </c>
      <c r="M47" s="1" t="b">
        <v>1</v>
      </c>
      <c r="N47" s="1" t="b">
        <v>1</v>
      </c>
      <c r="O47" s="1" t="b">
        <v>1</v>
      </c>
      <c r="P47" s="1" t="b">
        <f t="shared" si="0"/>
        <v>0</v>
      </c>
    </row>
  </sheetData>
  <phoneticPr fontId="5" type="noConversion"/>
  <conditionalFormatting sqref="H2:P47">
    <cfRule type="cellIs" dxfId="9" priority="1" operator="equal">
      <formula>FALSE</formula>
    </cfRule>
    <cfRule type="cellIs" dxfId="8" priority="2" operator="equal">
      <formula>TRUE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A4DA50F17EB8419F06643E965659C2" ma:contentTypeVersion="13" ma:contentTypeDescription="Create a new document." ma:contentTypeScope="" ma:versionID="c26e53d580aa5499c61bf33feb039c80">
  <xsd:schema xmlns:xsd="http://www.w3.org/2001/XMLSchema" xmlns:xs="http://www.w3.org/2001/XMLSchema" xmlns:p="http://schemas.microsoft.com/office/2006/metadata/properties" xmlns:ns1="http://schemas.microsoft.com/sharepoint/v3" xmlns:ns3="33d0595e-9757-4061-8573-643a0e698ae7" xmlns:ns4="a2e1cebc-971a-4e06-a063-f1ccbd3a8d4f" targetNamespace="http://schemas.microsoft.com/office/2006/metadata/properties" ma:root="true" ma:fieldsID="066561e59fb20f858cca23fff4953171" ns1:_="" ns3:_="" ns4:_="">
    <xsd:import namespace="http://schemas.microsoft.com/sharepoint/v3"/>
    <xsd:import namespace="33d0595e-9757-4061-8573-643a0e698ae7"/>
    <xsd:import namespace="a2e1cebc-971a-4e06-a063-f1ccbd3a8d4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0595e-9757-4061-8573-643a0e698a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1cebc-971a-4e06-a063-f1ccbd3a8d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0D1C8F-6021-4C6E-856A-40F30F1974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3d0595e-9757-4061-8573-643a0e698ae7"/>
    <ds:schemaRef ds:uri="a2e1cebc-971a-4e06-a063-f1ccbd3a8d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1B15D4-2A2D-43DE-9137-4BEE2C99AD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9D44E7-1457-41BF-9D8D-7B077C380552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a2e1cebc-971a-4e06-a063-f1ccbd3a8d4f"/>
    <ds:schemaRef ds:uri="33d0595e-9757-4061-8573-643a0e698ae7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Dashboard</vt:lpstr>
      <vt:lpstr>Progress Tracker</vt:lpstr>
      <vt:lpstr>Project</vt:lpstr>
      <vt:lpstr>Remediation</vt:lpstr>
      <vt:lpstr>Firewall</vt:lpstr>
      <vt:lpstr>DashData</vt:lpstr>
      <vt:lpstr>Network Devices</vt:lpstr>
      <vt:lpstr>Servers</vt:lpstr>
      <vt:lpstr>PC Devices</vt:lpstr>
      <vt:lpstr>Mobile Devices</vt:lpstr>
      <vt:lpstr>Cloud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tenet</dc:creator>
  <cp:lastModifiedBy>Dan Card</cp:lastModifiedBy>
  <dcterms:created xsi:type="dcterms:W3CDTF">2022-06-07T08:26:01Z</dcterms:created>
  <dcterms:modified xsi:type="dcterms:W3CDTF">2022-06-07T10:31:34Z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0x010100D2A4DA50F17EB8419F06643E965659C2</vt:lpwstr>
  </property>
</Properties>
</file>